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75" windowWidth="27795" windowHeight="13620" activeTab="9"/>
  </bookViews>
  <sheets>
    <sheet name="Быструхинское" sheetId="29" r:id="rId1"/>
    <sheet name="Ермаковское" sheetId="30" r:id="rId2"/>
    <sheet name="Жуланское" sheetId="31" r:id="rId3"/>
    <sheet name="Кочковское" sheetId="32" r:id="rId4"/>
    <sheet name="Красносибирское" sheetId="33" r:id="rId5"/>
    <sheet name="Новорешетовское" sheetId="34" r:id="rId6"/>
    <sheet name="Новоцелинное" sheetId="35" r:id="rId7"/>
    <sheet name="Решетовское" sheetId="36" r:id="rId8"/>
    <sheet name="Троицкое" sheetId="37" r:id="rId9"/>
    <sheet name="Черновское" sheetId="38" r:id="rId10"/>
  </sheets>
  <externalReferences>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s>
  <definedNames>
    <definedName name="_ftnref1">[1]Tab_sz!$B$9</definedName>
    <definedName name="gshdsry">P1_T2_DiapProt,P2_T2_DiapProt</definedName>
    <definedName name="p1_rst_1">[2]Лист2!$A$1</definedName>
    <definedName name="SCOPE_16_PRT">P1_SCOPE_16_PRT,P2_SCOPE_16_PRT</definedName>
    <definedName name="SCOPE_PER_PRT">P5_SCOPE_PER_PRT,P6_SCOPE_PER_PRT,P7_SCOPE_PER_PRT,P8_SCOPE_PER_PRT</definedName>
    <definedName name="SCOPE_SV_PRT">P1_SCOPE_SV_PRT,P2_SCOPE_SV_PRT,P3_SCOPE_SV_PRT</definedName>
    <definedName name="Scope_sv_prt1">P1_SCOPE_SV_PRT,P2_SCOPE_SV_PRT,P3_SCOPE_SV_PRT</definedName>
    <definedName name="srok">[3]Предположения!$E$161</definedName>
    <definedName name="T_F">[4]Master_2!$G$4</definedName>
    <definedName name="T2_DiapProt">P1_T2_DiapProt,P2_T2_DiapProt</definedName>
    <definedName name="T6_Protect">P1_T6_Protect,P2_T6_Protect</definedName>
    <definedName name="tar">[3]Предположения!$E$165</definedName>
  </definedNames>
  <calcPr calcId="145621"/>
</workbook>
</file>

<file path=xl/calcChain.xml><?xml version="1.0" encoding="utf-8"?>
<calcChain xmlns="http://schemas.openxmlformats.org/spreadsheetml/2006/main">
  <c r="C223" i="37" l="1"/>
  <c r="C222" i="37"/>
  <c r="C221" i="37"/>
  <c r="C220" i="37"/>
  <c r="C219" i="37"/>
  <c r="C218" i="37"/>
  <c r="C217" i="37"/>
  <c r="C216" i="37"/>
  <c r="C215" i="37"/>
  <c r="C214" i="37"/>
  <c r="C213" i="37"/>
  <c r="C212" i="37"/>
  <c r="C211" i="37"/>
  <c r="C210" i="37"/>
  <c r="C209" i="37"/>
  <c r="C208" i="37"/>
  <c r="C207" i="37"/>
  <c r="C206" i="37"/>
  <c r="C205" i="37"/>
  <c r="C204" i="37"/>
  <c r="C203" i="37"/>
  <c r="C202" i="37"/>
  <c r="C201" i="37"/>
  <c r="C200" i="37"/>
  <c r="C199" i="37"/>
  <c r="C198" i="37"/>
  <c r="C197" i="37"/>
  <c r="C196" i="37"/>
  <c r="C195" i="37"/>
  <c r="C194" i="37"/>
  <c r="C193" i="37"/>
  <c r="C192" i="37"/>
  <c r="C191" i="37"/>
  <c r="C190" i="37"/>
  <c r="C189" i="37"/>
  <c r="C188" i="37"/>
  <c r="C187" i="37"/>
  <c r="C186" i="37"/>
  <c r="C185" i="37"/>
  <c r="C184" i="37"/>
  <c r="C183" i="37"/>
  <c r="C182" i="37"/>
  <c r="C181" i="37"/>
  <c r="C180" i="37"/>
  <c r="C179" i="37"/>
  <c r="C178" i="37"/>
  <c r="C177" i="37"/>
  <c r="C176" i="37"/>
  <c r="C175" i="37"/>
  <c r="C174" i="37"/>
  <c r="C173" i="37"/>
  <c r="C172" i="37"/>
  <c r="C171" i="37"/>
  <c r="C170" i="37"/>
  <c r="C169" i="37"/>
  <c r="C168" i="37"/>
  <c r="C167" i="37"/>
  <c r="C166" i="37"/>
  <c r="C165" i="37"/>
  <c r="C164" i="37"/>
  <c r="C163" i="37"/>
  <c r="C162" i="37"/>
  <c r="C161" i="37"/>
  <c r="C160" i="37"/>
  <c r="C159" i="37"/>
  <c r="C158" i="37"/>
  <c r="C157" i="37"/>
  <c r="C156" i="37"/>
  <c r="C155" i="37"/>
  <c r="C154" i="37"/>
  <c r="C153" i="37"/>
  <c r="C152" i="37"/>
  <c r="C151" i="37"/>
  <c r="C150" i="37"/>
  <c r="C149" i="37"/>
  <c r="C148" i="37"/>
  <c r="C147" i="37"/>
  <c r="C146" i="37"/>
  <c r="C145" i="37"/>
  <c r="C144" i="37"/>
  <c r="B144" i="37"/>
  <c r="B145" i="37" s="1"/>
  <c r="B146" i="37" s="1"/>
  <c r="B147" i="37" s="1"/>
  <c r="B148" i="37" s="1"/>
  <c r="B149" i="37" s="1"/>
  <c r="B150" i="37" s="1"/>
  <c r="B151" i="37" s="1"/>
  <c r="B152" i="37" s="1"/>
  <c r="B153" i="37" s="1"/>
  <c r="B154" i="37" s="1"/>
  <c r="B155" i="37" s="1"/>
  <c r="B156" i="37" s="1"/>
  <c r="B157" i="37" s="1"/>
  <c r="B158" i="37" s="1"/>
  <c r="B159" i="37" s="1"/>
  <c r="B160" i="37" s="1"/>
  <c r="B161" i="37" s="1"/>
  <c r="B162" i="37" s="1"/>
  <c r="B163" i="37" s="1"/>
  <c r="B164" i="37" s="1"/>
  <c r="B165" i="37" s="1"/>
  <c r="B166" i="37" s="1"/>
  <c r="B167" i="37" s="1"/>
  <c r="B168" i="37" s="1"/>
  <c r="B169" i="37" s="1"/>
  <c r="B170" i="37" s="1"/>
  <c r="B171" i="37" s="1"/>
  <c r="B172" i="37" s="1"/>
  <c r="B173" i="37" s="1"/>
  <c r="B174" i="37" s="1"/>
  <c r="B175" i="37" s="1"/>
  <c r="B176" i="37" s="1"/>
  <c r="B177" i="37" s="1"/>
  <c r="B178" i="37" s="1"/>
  <c r="B179" i="37" s="1"/>
  <c r="B180" i="37" s="1"/>
  <c r="B181" i="37" s="1"/>
  <c r="B182" i="37" s="1"/>
  <c r="B183" i="37" s="1"/>
  <c r="B184" i="37" s="1"/>
  <c r="B185" i="37" s="1"/>
  <c r="B186" i="37" s="1"/>
  <c r="B187" i="37" s="1"/>
  <c r="B188" i="37" s="1"/>
  <c r="B189" i="37" s="1"/>
  <c r="B190" i="37" s="1"/>
  <c r="B191" i="37" s="1"/>
  <c r="B192" i="37" s="1"/>
  <c r="B193" i="37" s="1"/>
  <c r="B194" i="37" s="1"/>
  <c r="B195" i="37" s="1"/>
  <c r="B196" i="37" s="1"/>
  <c r="B197" i="37" s="1"/>
  <c r="B198" i="37" s="1"/>
  <c r="B199" i="37" s="1"/>
  <c r="B200" i="37" s="1"/>
  <c r="B201" i="37" s="1"/>
  <c r="B202" i="37" s="1"/>
  <c r="B203" i="37" s="1"/>
  <c r="B204" i="37" s="1"/>
  <c r="B205" i="37" s="1"/>
  <c r="B206" i="37" s="1"/>
  <c r="B207" i="37" s="1"/>
  <c r="B208" i="37" s="1"/>
  <c r="B209" i="37" s="1"/>
  <c r="B210" i="37" s="1"/>
  <c r="B211" i="37" s="1"/>
  <c r="B212" i="37" s="1"/>
  <c r="B213" i="37" s="1"/>
  <c r="B214" i="37" s="1"/>
  <c r="B215" i="37" s="1"/>
  <c r="B216" i="37" s="1"/>
  <c r="B217" i="37" s="1"/>
  <c r="B218" i="37" s="1"/>
  <c r="B219" i="37" s="1"/>
  <c r="B220" i="37" s="1"/>
  <c r="B221" i="37" s="1"/>
  <c r="B222" i="37" s="1"/>
  <c r="B223" i="37" s="1"/>
  <c r="C143" i="37"/>
  <c r="C140" i="37"/>
  <c r="C138" i="37"/>
  <c r="C137" i="37"/>
  <c r="C136" i="37"/>
  <c r="C135" i="37"/>
  <c r="C125" i="37"/>
  <c r="C122" i="37"/>
  <c r="C121" i="37"/>
  <c r="C120" i="37"/>
  <c r="C119" i="37"/>
  <c r="C118" i="37"/>
  <c r="C117" i="37"/>
  <c r="C116" i="37"/>
  <c r="C115" i="37"/>
  <c r="C114" i="37"/>
  <c r="C113" i="37"/>
  <c r="C112" i="37"/>
  <c r="C111" i="37"/>
  <c r="C110" i="37"/>
  <c r="C109" i="37"/>
  <c r="C108" i="37"/>
  <c r="C107" i="37"/>
  <c r="C106" i="37"/>
  <c r="C105" i="37"/>
  <c r="C104" i="37"/>
  <c r="C103" i="37"/>
  <c r="C102" i="37"/>
  <c r="C101" i="37"/>
  <c r="C100" i="37"/>
  <c r="C99" i="37"/>
  <c r="C98" i="37"/>
  <c r="C97" i="37"/>
  <c r="C96" i="37"/>
  <c r="C93" i="37"/>
  <c r="C92" i="37"/>
  <c r="C91" i="37"/>
  <c r="C90" i="37"/>
  <c r="C89" i="37"/>
  <c r="C88" i="37"/>
  <c r="C87" i="37"/>
  <c r="C86" i="37"/>
  <c r="C85" i="37"/>
  <c r="C82" i="37"/>
  <c r="C81" i="37"/>
  <c r="C80" i="37"/>
  <c r="C79" i="37"/>
  <c r="C78" i="37"/>
  <c r="C77" i="37"/>
  <c r="C76" i="37"/>
  <c r="C75" i="37"/>
  <c r="C74" i="37"/>
  <c r="C73" i="37"/>
  <c r="C72" i="37"/>
  <c r="C71" i="37"/>
  <c r="C70" i="37"/>
  <c r="C69" i="37"/>
  <c r="C68" i="37"/>
  <c r="C67" i="37"/>
  <c r="C66" i="37"/>
  <c r="C65" i="37"/>
  <c r="C64" i="37"/>
  <c r="C63" i="37"/>
  <c r="C62" i="37"/>
  <c r="C61" i="37"/>
  <c r="C60" i="37"/>
  <c r="C59" i="37"/>
  <c r="C58" i="37"/>
  <c r="C57" i="37"/>
  <c r="C56" i="37"/>
  <c r="C55" i="37"/>
  <c r="C54" i="37"/>
  <c r="C53" i="37"/>
  <c r="C52" i="37"/>
  <c r="C51" i="37"/>
  <c r="C50" i="37"/>
  <c r="C49" i="37"/>
  <c r="C48" i="37"/>
  <c r="C47" i="37"/>
  <c r="C46" i="37"/>
  <c r="C45" i="37"/>
  <c r="C44" i="37"/>
  <c r="C43" i="37"/>
  <c r="C42" i="37"/>
  <c r="C41" i="37"/>
  <c r="C38" i="37"/>
  <c r="C37" i="37"/>
  <c r="C36" i="37"/>
  <c r="C35" i="37"/>
  <c r="C34" i="37"/>
  <c r="C33" i="37"/>
  <c r="C32" i="37"/>
  <c r="C31" i="37"/>
  <c r="C30" i="37"/>
  <c r="C29" i="37"/>
  <c r="C28" i="37"/>
  <c r="C23" i="37"/>
  <c r="C22" i="37"/>
  <c r="C21" i="37"/>
  <c r="C20" i="37"/>
  <c r="C19" i="37"/>
  <c r="C17" i="37" s="1"/>
  <c r="C18" i="37"/>
  <c r="C13" i="37"/>
  <c r="B13" i="37"/>
  <c r="C12" i="37"/>
  <c r="B12" i="37"/>
  <c r="C11" i="37"/>
  <c r="B11" i="37"/>
  <c r="C10" i="37"/>
  <c r="B10" i="37"/>
  <c r="C9" i="37"/>
  <c r="B9" i="37"/>
  <c r="C8" i="37"/>
  <c r="B8" i="37"/>
  <c r="C7" i="37"/>
  <c r="B7" i="37"/>
  <c r="C6" i="37"/>
  <c r="B6" i="37"/>
  <c r="C5" i="37"/>
  <c r="B5" i="37"/>
  <c r="C4" i="37"/>
  <c r="B4" i="37"/>
  <c r="C223" i="38" l="1"/>
  <c r="C222" i="38"/>
  <c r="C221" i="38"/>
  <c r="C220" i="38"/>
  <c r="C219" i="38"/>
  <c r="C218" i="38"/>
  <c r="C217" i="38"/>
  <c r="C216" i="38"/>
  <c r="C215" i="38"/>
  <c r="C214" i="38"/>
  <c r="C213" i="38"/>
  <c r="C212" i="38"/>
  <c r="C211" i="38"/>
  <c r="C210" i="38"/>
  <c r="C209" i="38"/>
  <c r="C208" i="38"/>
  <c r="C207" i="38"/>
  <c r="C206" i="38"/>
  <c r="C205" i="38"/>
  <c r="C204" i="38"/>
  <c r="C203" i="38"/>
  <c r="C202" i="38"/>
  <c r="C201" i="38"/>
  <c r="C200" i="38"/>
  <c r="C199" i="38"/>
  <c r="C198" i="38"/>
  <c r="C197" i="38"/>
  <c r="C196" i="38"/>
  <c r="C195" i="38"/>
  <c r="C194" i="38"/>
  <c r="C193" i="38"/>
  <c r="C192" i="38"/>
  <c r="C191" i="38"/>
  <c r="C190" i="38"/>
  <c r="C189" i="38"/>
  <c r="C188" i="38"/>
  <c r="C187" i="38"/>
  <c r="C186" i="38"/>
  <c r="C185" i="38"/>
  <c r="C184" i="38"/>
  <c r="C183" i="38"/>
  <c r="C182" i="38"/>
  <c r="C181" i="38"/>
  <c r="C180" i="38"/>
  <c r="C179" i="38"/>
  <c r="C178" i="38"/>
  <c r="C177" i="38"/>
  <c r="C176" i="38"/>
  <c r="C175" i="38"/>
  <c r="C174" i="38"/>
  <c r="C173" i="38"/>
  <c r="C172" i="38"/>
  <c r="C171" i="38"/>
  <c r="C170" i="38"/>
  <c r="C169" i="38"/>
  <c r="C168" i="38"/>
  <c r="C167" i="38"/>
  <c r="C166" i="38"/>
  <c r="C165" i="38"/>
  <c r="C164" i="38"/>
  <c r="C163" i="38"/>
  <c r="C162" i="38"/>
  <c r="C161" i="38"/>
  <c r="C160" i="38"/>
  <c r="C159" i="38"/>
  <c r="C158" i="38"/>
  <c r="C157" i="38"/>
  <c r="C156" i="38"/>
  <c r="C155" i="38"/>
  <c r="C154" i="38"/>
  <c r="C153" i="38"/>
  <c r="C152" i="38"/>
  <c r="C151" i="38"/>
  <c r="C150" i="38"/>
  <c r="C149" i="38"/>
  <c r="C148" i="38"/>
  <c r="C147" i="38"/>
  <c r="C146" i="38"/>
  <c r="C145" i="38"/>
  <c r="C144" i="38"/>
  <c r="B144" i="38"/>
  <c r="B145" i="38" s="1"/>
  <c r="B146" i="38" s="1"/>
  <c r="B147" i="38" s="1"/>
  <c r="B148" i="38" s="1"/>
  <c r="B149" i="38" s="1"/>
  <c r="B150" i="38" s="1"/>
  <c r="B151" i="38" s="1"/>
  <c r="B152" i="38" s="1"/>
  <c r="B153" i="38" s="1"/>
  <c r="B154" i="38" s="1"/>
  <c r="B155" i="38" s="1"/>
  <c r="B156" i="38" s="1"/>
  <c r="B157" i="38" s="1"/>
  <c r="B158" i="38" s="1"/>
  <c r="B159" i="38" s="1"/>
  <c r="B160" i="38" s="1"/>
  <c r="B161" i="38" s="1"/>
  <c r="B162" i="38" s="1"/>
  <c r="B163" i="38" s="1"/>
  <c r="B164" i="38" s="1"/>
  <c r="B165" i="38" s="1"/>
  <c r="B166" i="38" s="1"/>
  <c r="B167" i="38" s="1"/>
  <c r="B168" i="38" s="1"/>
  <c r="B169" i="38" s="1"/>
  <c r="B170" i="38" s="1"/>
  <c r="B171" i="38" s="1"/>
  <c r="B172" i="38" s="1"/>
  <c r="B173" i="38" s="1"/>
  <c r="B174" i="38" s="1"/>
  <c r="B175" i="38" s="1"/>
  <c r="B176" i="38" s="1"/>
  <c r="B177" i="38" s="1"/>
  <c r="B178" i="38" s="1"/>
  <c r="B179" i="38" s="1"/>
  <c r="B180" i="38" s="1"/>
  <c r="B181" i="38" s="1"/>
  <c r="B182" i="38" s="1"/>
  <c r="B183" i="38" s="1"/>
  <c r="B184" i="38" s="1"/>
  <c r="B185" i="38" s="1"/>
  <c r="B186" i="38" s="1"/>
  <c r="B187" i="38" s="1"/>
  <c r="B188" i="38" s="1"/>
  <c r="B189" i="38" s="1"/>
  <c r="B190" i="38" s="1"/>
  <c r="B191" i="38" s="1"/>
  <c r="B192" i="38" s="1"/>
  <c r="B193" i="38" s="1"/>
  <c r="B194" i="38" s="1"/>
  <c r="B195" i="38" s="1"/>
  <c r="B196" i="38" s="1"/>
  <c r="B197" i="38" s="1"/>
  <c r="B198" i="38" s="1"/>
  <c r="B199" i="38" s="1"/>
  <c r="B200" i="38" s="1"/>
  <c r="B201" i="38" s="1"/>
  <c r="B202" i="38" s="1"/>
  <c r="B203" i="38" s="1"/>
  <c r="B204" i="38" s="1"/>
  <c r="B205" i="38" s="1"/>
  <c r="B206" i="38" s="1"/>
  <c r="B207" i="38" s="1"/>
  <c r="B208" i="38" s="1"/>
  <c r="B209" i="38" s="1"/>
  <c r="B210" i="38" s="1"/>
  <c r="B211" i="38" s="1"/>
  <c r="B212" i="38" s="1"/>
  <c r="B213" i="38" s="1"/>
  <c r="B214" i="38" s="1"/>
  <c r="B215" i="38" s="1"/>
  <c r="B216" i="38" s="1"/>
  <c r="B217" i="38" s="1"/>
  <c r="B218" i="38" s="1"/>
  <c r="B219" i="38" s="1"/>
  <c r="B220" i="38" s="1"/>
  <c r="B221" i="38" s="1"/>
  <c r="B222" i="38" s="1"/>
  <c r="B223" i="38" s="1"/>
  <c r="C143" i="38"/>
  <c r="C140" i="38"/>
  <c r="C138" i="38"/>
  <c r="C137" i="38"/>
  <c r="C136" i="38"/>
  <c r="C135" i="38"/>
  <c r="C125" i="38"/>
  <c r="C122" i="38"/>
  <c r="C121" i="38"/>
  <c r="C120" i="38"/>
  <c r="C119" i="38"/>
  <c r="C118" i="38"/>
  <c r="C117" i="38"/>
  <c r="C116" i="38"/>
  <c r="C115" i="38"/>
  <c r="C114" i="38"/>
  <c r="C113" i="38"/>
  <c r="C112" i="38"/>
  <c r="C111" i="38"/>
  <c r="C110" i="38"/>
  <c r="C109" i="38"/>
  <c r="C108" i="38"/>
  <c r="C107" i="38"/>
  <c r="C106" i="38"/>
  <c r="C105" i="38"/>
  <c r="C104" i="38"/>
  <c r="C103" i="38"/>
  <c r="C102" i="38"/>
  <c r="C101" i="38"/>
  <c r="C100" i="38"/>
  <c r="C99" i="38"/>
  <c r="C98" i="38"/>
  <c r="C97" i="38"/>
  <c r="C96" i="38"/>
  <c r="C93" i="38"/>
  <c r="C92" i="38"/>
  <c r="C91" i="38"/>
  <c r="C90" i="38"/>
  <c r="C89" i="38"/>
  <c r="C88" i="38"/>
  <c r="C87" i="38"/>
  <c r="C86" i="38"/>
  <c r="C85" i="38"/>
  <c r="C82" i="38"/>
  <c r="C81" i="38"/>
  <c r="C80" i="38"/>
  <c r="C79" i="38"/>
  <c r="C78" i="38"/>
  <c r="C77" i="38"/>
  <c r="C76" i="38"/>
  <c r="C75" i="38"/>
  <c r="C74" i="38"/>
  <c r="C73" i="38"/>
  <c r="C72" i="38"/>
  <c r="C71" i="38"/>
  <c r="C70" i="38"/>
  <c r="C69" i="38"/>
  <c r="C68" i="38"/>
  <c r="C67" i="38"/>
  <c r="C66" i="38"/>
  <c r="C65" i="38"/>
  <c r="C64" i="38"/>
  <c r="C63" i="38"/>
  <c r="C62" i="38"/>
  <c r="C61" i="38"/>
  <c r="C60" i="38"/>
  <c r="C59" i="38"/>
  <c r="C58" i="38"/>
  <c r="C57" i="38"/>
  <c r="C56" i="38"/>
  <c r="C55" i="38"/>
  <c r="C54" i="38"/>
  <c r="C53" i="38"/>
  <c r="C52" i="38"/>
  <c r="C51" i="38"/>
  <c r="C50" i="38"/>
  <c r="C49" i="38"/>
  <c r="C48" i="38"/>
  <c r="C47" i="38"/>
  <c r="C46" i="38"/>
  <c r="C45" i="38"/>
  <c r="C44" i="38"/>
  <c r="C43" i="38"/>
  <c r="C42" i="38"/>
  <c r="C41" i="38"/>
  <c r="C38" i="38"/>
  <c r="C37" i="38"/>
  <c r="C36" i="38"/>
  <c r="C35" i="38"/>
  <c r="C34" i="38"/>
  <c r="C33" i="38"/>
  <c r="C32" i="38"/>
  <c r="C31" i="38"/>
  <c r="C30" i="38"/>
  <c r="C29" i="38"/>
  <c r="C28" i="38"/>
  <c r="C23" i="38"/>
  <c r="C22" i="38"/>
  <c r="C21" i="38"/>
  <c r="C20" i="38"/>
  <c r="C19" i="38"/>
  <c r="C18" i="38"/>
  <c r="C13" i="38"/>
  <c r="B13" i="38"/>
  <c r="C12" i="38"/>
  <c r="B12" i="38"/>
  <c r="C11" i="38"/>
  <c r="B11" i="38"/>
  <c r="C10" i="38"/>
  <c r="B10" i="38"/>
  <c r="C9" i="38"/>
  <c r="B9" i="38"/>
  <c r="C8" i="38"/>
  <c r="B8" i="38"/>
  <c r="C7" i="38"/>
  <c r="B7" i="38"/>
  <c r="C6" i="38"/>
  <c r="B6" i="38"/>
  <c r="C5" i="38"/>
  <c r="B5" i="38"/>
  <c r="C4" i="38"/>
  <c r="B4" i="38"/>
  <c r="C17" i="38" l="1"/>
  <c r="C223" i="36" l="1"/>
  <c r="C222" i="36"/>
  <c r="C221" i="36"/>
  <c r="C220" i="36"/>
  <c r="C219" i="36"/>
  <c r="C218" i="36"/>
  <c r="C217" i="36"/>
  <c r="C216" i="36"/>
  <c r="C215" i="36"/>
  <c r="C214" i="36"/>
  <c r="C213" i="36"/>
  <c r="C212" i="36"/>
  <c r="C211" i="36"/>
  <c r="C210" i="36"/>
  <c r="C209" i="36"/>
  <c r="C208" i="36"/>
  <c r="C207" i="36"/>
  <c r="C206" i="36"/>
  <c r="C205" i="36"/>
  <c r="C204" i="36"/>
  <c r="C203" i="36"/>
  <c r="C202" i="36"/>
  <c r="C201" i="36"/>
  <c r="C200" i="36"/>
  <c r="C199" i="36"/>
  <c r="C198" i="36"/>
  <c r="C197" i="36"/>
  <c r="C196" i="36"/>
  <c r="C195" i="36"/>
  <c r="C194" i="36"/>
  <c r="C193" i="36"/>
  <c r="C192" i="36"/>
  <c r="C191" i="36"/>
  <c r="C190" i="36"/>
  <c r="C189" i="36"/>
  <c r="C188" i="36"/>
  <c r="C187" i="36"/>
  <c r="C186" i="36"/>
  <c r="C185" i="36"/>
  <c r="C184" i="36"/>
  <c r="C183" i="36"/>
  <c r="C182" i="36"/>
  <c r="C181" i="36"/>
  <c r="C180" i="36"/>
  <c r="C179" i="36"/>
  <c r="C178" i="36"/>
  <c r="C177" i="36"/>
  <c r="C176" i="36"/>
  <c r="C175" i="36"/>
  <c r="C174" i="36"/>
  <c r="C173" i="36"/>
  <c r="C172" i="36"/>
  <c r="C171" i="36"/>
  <c r="C170" i="36"/>
  <c r="C169" i="36"/>
  <c r="C168" i="36"/>
  <c r="C167" i="36"/>
  <c r="C166" i="36"/>
  <c r="C165" i="36"/>
  <c r="C164" i="36"/>
  <c r="C163" i="36"/>
  <c r="C162" i="36"/>
  <c r="C161" i="36"/>
  <c r="C160" i="36"/>
  <c r="C159" i="36"/>
  <c r="C158" i="36"/>
  <c r="C157" i="36"/>
  <c r="C156" i="36"/>
  <c r="C155" i="36"/>
  <c r="C154" i="36"/>
  <c r="C153" i="36"/>
  <c r="C152" i="36"/>
  <c r="C151" i="36"/>
  <c r="C150" i="36"/>
  <c r="C149" i="36"/>
  <c r="C148" i="36"/>
  <c r="C147" i="36"/>
  <c r="C146" i="36"/>
  <c r="C145" i="36"/>
  <c r="C144" i="36"/>
  <c r="B144" i="36"/>
  <c r="B145" i="36" s="1"/>
  <c r="B146" i="36" s="1"/>
  <c r="B147" i="36" s="1"/>
  <c r="B148" i="36" s="1"/>
  <c r="B149" i="36" s="1"/>
  <c r="B150" i="36" s="1"/>
  <c r="B151" i="36" s="1"/>
  <c r="B152" i="36" s="1"/>
  <c r="B153" i="36" s="1"/>
  <c r="B154" i="36" s="1"/>
  <c r="B155" i="36" s="1"/>
  <c r="B156" i="36" s="1"/>
  <c r="B157" i="36" s="1"/>
  <c r="B158" i="36" s="1"/>
  <c r="B159" i="36" s="1"/>
  <c r="B160" i="36" s="1"/>
  <c r="B161" i="36" s="1"/>
  <c r="B162" i="36" s="1"/>
  <c r="B163" i="36" s="1"/>
  <c r="B164" i="36" s="1"/>
  <c r="B165" i="36" s="1"/>
  <c r="B166" i="36" s="1"/>
  <c r="B167" i="36" s="1"/>
  <c r="B168" i="36" s="1"/>
  <c r="B169" i="36" s="1"/>
  <c r="B170" i="36" s="1"/>
  <c r="B171" i="36" s="1"/>
  <c r="B172" i="36" s="1"/>
  <c r="B173" i="36" s="1"/>
  <c r="B174" i="36" s="1"/>
  <c r="B175" i="36" s="1"/>
  <c r="B176" i="36" s="1"/>
  <c r="B177" i="36" s="1"/>
  <c r="B178" i="36" s="1"/>
  <c r="B179" i="36" s="1"/>
  <c r="B180" i="36" s="1"/>
  <c r="B181" i="36" s="1"/>
  <c r="B182" i="36" s="1"/>
  <c r="B183" i="36" s="1"/>
  <c r="B184" i="36" s="1"/>
  <c r="B185" i="36" s="1"/>
  <c r="B186" i="36" s="1"/>
  <c r="B187" i="36" s="1"/>
  <c r="B188" i="36" s="1"/>
  <c r="B189" i="36" s="1"/>
  <c r="B190" i="36" s="1"/>
  <c r="B191" i="36" s="1"/>
  <c r="B192" i="36" s="1"/>
  <c r="B193" i="36" s="1"/>
  <c r="B194" i="36" s="1"/>
  <c r="B195" i="36" s="1"/>
  <c r="B196" i="36" s="1"/>
  <c r="B197" i="36" s="1"/>
  <c r="B198" i="36" s="1"/>
  <c r="B199" i="36" s="1"/>
  <c r="B200" i="36" s="1"/>
  <c r="B201" i="36" s="1"/>
  <c r="B202" i="36" s="1"/>
  <c r="B203" i="36" s="1"/>
  <c r="B204" i="36" s="1"/>
  <c r="B205" i="36" s="1"/>
  <c r="B206" i="36" s="1"/>
  <c r="B207" i="36" s="1"/>
  <c r="B208" i="36" s="1"/>
  <c r="B209" i="36" s="1"/>
  <c r="B210" i="36" s="1"/>
  <c r="B211" i="36" s="1"/>
  <c r="B212" i="36" s="1"/>
  <c r="B213" i="36" s="1"/>
  <c r="B214" i="36" s="1"/>
  <c r="B215" i="36" s="1"/>
  <c r="B216" i="36" s="1"/>
  <c r="B217" i="36" s="1"/>
  <c r="B218" i="36" s="1"/>
  <c r="B219" i="36" s="1"/>
  <c r="B220" i="36" s="1"/>
  <c r="B221" i="36" s="1"/>
  <c r="B222" i="36" s="1"/>
  <c r="B223" i="36" s="1"/>
  <c r="C143" i="36"/>
  <c r="C140" i="36"/>
  <c r="C138" i="36"/>
  <c r="C137" i="36"/>
  <c r="C136" i="36"/>
  <c r="C135" i="36"/>
  <c r="C125" i="36"/>
  <c r="C122" i="36"/>
  <c r="C121" i="36"/>
  <c r="C120" i="36"/>
  <c r="C119" i="36"/>
  <c r="C118" i="36"/>
  <c r="C117" i="36"/>
  <c r="C116" i="36"/>
  <c r="C115" i="36"/>
  <c r="C114" i="36"/>
  <c r="C113" i="36"/>
  <c r="C112" i="36"/>
  <c r="C111" i="36"/>
  <c r="C110" i="36"/>
  <c r="C109" i="36"/>
  <c r="C108" i="36"/>
  <c r="C107" i="36"/>
  <c r="C106" i="36"/>
  <c r="C105" i="36"/>
  <c r="C104" i="36"/>
  <c r="C103" i="36"/>
  <c r="C102" i="36"/>
  <c r="C101" i="36"/>
  <c r="C100" i="36"/>
  <c r="C99" i="36"/>
  <c r="C98" i="36"/>
  <c r="C97" i="36"/>
  <c r="C96" i="36"/>
  <c r="C93" i="36"/>
  <c r="C92" i="36"/>
  <c r="C91" i="36"/>
  <c r="C90" i="36"/>
  <c r="C89" i="36"/>
  <c r="C88" i="36"/>
  <c r="C87" i="36"/>
  <c r="C86" i="36"/>
  <c r="C85" i="36"/>
  <c r="C82" i="36"/>
  <c r="C81" i="36"/>
  <c r="C80" i="36"/>
  <c r="C79" i="36"/>
  <c r="C78" i="36"/>
  <c r="C77" i="36"/>
  <c r="C76" i="36"/>
  <c r="C75" i="36"/>
  <c r="C74" i="36"/>
  <c r="C73" i="36"/>
  <c r="C72" i="36"/>
  <c r="C71" i="36"/>
  <c r="C70" i="36"/>
  <c r="C69" i="36"/>
  <c r="C68" i="36"/>
  <c r="C67" i="36"/>
  <c r="C66" i="36"/>
  <c r="C65" i="36"/>
  <c r="C64" i="36"/>
  <c r="C63" i="36"/>
  <c r="C62" i="36"/>
  <c r="C61" i="36"/>
  <c r="C60" i="36"/>
  <c r="C59" i="36"/>
  <c r="C58" i="36"/>
  <c r="C57" i="36"/>
  <c r="C56" i="36"/>
  <c r="C55" i="36"/>
  <c r="C54" i="36"/>
  <c r="C53" i="36"/>
  <c r="C52" i="36"/>
  <c r="C51" i="36"/>
  <c r="C50" i="36"/>
  <c r="C49" i="36"/>
  <c r="C48" i="36"/>
  <c r="C47" i="36"/>
  <c r="C46" i="36"/>
  <c r="C45" i="36"/>
  <c r="C44" i="36"/>
  <c r="C43" i="36"/>
  <c r="C42" i="36"/>
  <c r="C41" i="36"/>
  <c r="C38" i="36"/>
  <c r="C37" i="36"/>
  <c r="C36" i="36"/>
  <c r="C35" i="36"/>
  <c r="C34" i="36"/>
  <c r="C33" i="36"/>
  <c r="C32" i="36"/>
  <c r="C31" i="36"/>
  <c r="C30" i="36"/>
  <c r="C29" i="36"/>
  <c r="C28" i="36"/>
  <c r="C23" i="36"/>
  <c r="C22" i="36"/>
  <c r="C21" i="36"/>
  <c r="C20" i="36"/>
  <c r="C19" i="36"/>
  <c r="C18" i="36"/>
  <c r="C13" i="36"/>
  <c r="B13" i="36"/>
  <c r="C12" i="36"/>
  <c r="B12" i="36"/>
  <c r="C11" i="36"/>
  <c r="B11" i="36"/>
  <c r="C10" i="36"/>
  <c r="B10" i="36"/>
  <c r="C9" i="36"/>
  <c r="B9" i="36"/>
  <c r="C8" i="36"/>
  <c r="B8" i="36"/>
  <c r="C7" i="36"/>
  <c r="B7" i="36"/>
  <c r="C6" i="36"/>
  <c r="B6" i="36"/>
  <c r="C5" i="36"/>
  <c r="B5" i="36"/>
  <c r="C4" i="36"/>
  <c r="B4" i="36"/>
  <c r="C17" i="36" l="1"/>
  <c r="C223" i="35" l="1"/>
  <c r="C222" i="35"/>
  <c r="C221" i="35"/>
  <c r="C220" i="35"/>
  <c r="C219" i="35"/>
  <c r="C218" i="35"/>
  <c r="C217" i="35"/>
  <c r="C216" i="35"/>
  <c r="C215" i="35"/>
  <c r="C214" i="35"/>
  <c r="C213" i="35"/>
  <c r="C212" i="35"/>
  <c r="C211" i="35"/>
  <c r="C210" i="35"/>
  <c r="C209" i="35"/>
  <c r="C208" i="35"/>
  <c r="C207" i="35"/>
  <c r="C206" i="35"/>
  <c r="C205" i="35"/>
  <c r="C204" i="35"/>
  <c r="C203" i="35"/>
  <c r="C202" i="35"/>
  <c r="C201" i="35"/>
  <c r="C200" i="35"/>
  <c r="C199" i="35"/>
  <c r="C198" i="35"/>
  <c r="C197" i="35"/>
  <c r="C196" i="35"/>
  <c r="C195" i="35"/>
  <c r="C194" i="35"/>
  <c r="C193" i="35"/>
  <c r="C192" i="35"/>
  <c r="C191" i="35"/>
  <c r="C190" i="35"/>
  <c r="C189" i="35"/>
  <c r="C188" i="35"/>
  <c r="C187" i="35"/>
  <c r="C186" i="35"/>
  <c r="C185" i="35"/>
  <c r="C184" i="35"/>
  <c r="C183" i="35"/>
  <c r="C182" i="35"/>
  <c r="C181" i="35"/>
  <c r="C180" i="35"/>
  <c r="C179" i="35"/>
  <c r="C178" i="35"/>
  <c r="C177" i="35"/>
  <c r="C176" i="35"/>
  <c r="C175" i="35"/>
  <c r="C174" i="35"/>
  <c r="C173" i="35"/>
  <c r="C172" i="35"/>
  <c r="C171" i="35"/>
  <c r="C170" i="35"/>
  <c r="C169" i="35"/>
  <c r="C168" i="35"/>
  <c r="C167" i="35"/>
  <c r="C166" i="35"/>
  <c r="C165" i="35"/>
  <c r="C164" i="35"/>
  <c r="C163" i="35"/>
  <c r="C162" i="35"/>
  <c r="C161" i="35"/>
  <c r="C160" i="35"/>
  <c r="C159" i="35"/>
  <c r="C158" i="35"/>
  <c r="C157" i="35"/>
  <c r="C156" i="35"/>
  <c r="C155" i="35"/>
  <c r="C154" i="35"/>
  <c r="C153" i="35"/>
  <c r="C152" i="35"/>
  <c r="C151" i="35"/>
  <c r="C150" i="35"/>
  <c r="C149" i="35"/>
  <c r="C148" i="35"/>
  <c r="C147" i="35"/>
  <c r="C146" i="35"/>
  <c r="C145" i="35"/>
  <c r="C144" i="35"/>
  <c r="B144" i="35"/>
  <c r="B145" i="35" s="1"/>
  <c r="B146" i="35" s="1"/>
  <c r="B147" i="35" s="1"/>
  <c r="B148" i="35" s="1"/>
  <c r="B149" i="35" s="1"/>
  <c r="B150" i="35" s="1"/>
  <c r="B151" i="35" s="1"/>
  <c r="B152" i="35" s="1"/>
  <c r="B153" i="35" s="1"/>
  <c r="B154" i="35" s="1"/>
  <c r="B155" i="35" s="1"/>
  <c r="B156" i="35" s="1"/>
  <c r="B157" i="35" s="1"/>
  <c r="B158" i="35" s="1"/>
  <c r="B159" i="35" s="1"/>
  <c r="B160" i="35" s="1"/>
  <c r="B161" i="35" s="1"/>
  <c r="B162" i="35" s="1"/>
  <c r="B163" i="35" s="1"/>
  <c r="B164" i="35" s="1"/>
  <c r="B165" i="35" s="1"/>
  <c r="B166" i="35" s="1"/>
  <c r="B167" i="35" s="1"/>
  <c r="B168" i="35" s="1"/>
  <c r="B169" i="35" s="1"/>
  <c r="B170" i="35" s="1"/>
  <c r="B171" i="35" s="1"/>
  <c r="B172" i="35" s="1"/>
  <c r="B173" i="35" s="1"/>
  <c r="B174" i="35" s="1"/>
  <c r="B175" i="35" s="1"/>
  <c r="B176" i="35" s="1"/>
  <c r="B177" i="35" s="1"/>
  <c r="B178" i="35" s="1"/>
  <c r="B179" i="35" s="1"/>
  <c r="B180" i="35" s="1"/>
  <c r="B181" i="35" s="1"/>
  <c r="B182" i="35" s="1"/>
  <c r="B183" i="35" s="1"/>
  <c r="B184" i="35" s="1"/>
  <c r="B185" i="35" s="1"/>
  <c r="B186" i="35" s="1"/>
  <c r="B187" i="35" s="1"/>
  <c r="B188" i="35" s="1"/>
  <c r="B189" i="35" s="1"/>
  <c r="B190" i="35" s="1"/>
  <c r="B191" i="35" s="1"/>
  <c r="B192" i="35" s="1"/>
  <c r="B193" i="35" s="1"/>
  <c r="B194" i="35" s="1"/>
  <c r="B195" i="35" s="1"/>
  <c r="B196" i="35" s="1"/>
  <c r="B197" i="35" s="1"/>
  <c r="B198" i="35" s="1"/>
  <c r="B199" i="35" s="1"/>
  <c r="B200" i="35" s="1"/>
  <c r="B201" i="35" s="1"/>
  <c r="B202" i="35" s="1"/>
  <c r="B203" i="35" s="1"/>
  <c r="B204" i="35" s="1"/>
  <c r="B205" i="35" s="1"/>
  <c r="B206" i="35" s="1"/>
  <c r="B207" i="35" s="1"/>
  <c r="B208" i="35" s="1"/>
  <c r="B209" i="35" s="1"/>
  <c r="B210" i="35" s="1"/>
  <c r="B211" i="35" s="1"/>
  <c r="B212" i="35" s="1"/>
  <c r="B213" i="35" s="1"/>
  <c r="B214" i="35" s="1"/>
  <c r="B215" i="35" s="1"/>
  <c r="B216" i="35" s="1"/>
  <c r="B217" i="35" s="1"/>
  <c r="B218" i="35" s="1"/>
  <c r="B219" i="35" s="1"/>
  <c r="B220" i="35" s="1"/>
  <c r="B221" i="35" s="1"/>
  <c r="B222" i="35" s="1"/>
  <c r="B223" i="35" s="1"/>
  <c r="C143" i="35"/>
  <c r="C140" i="35"/>
  <c r="C138" i="35"/>
  <c r="C137" i="35"/>
  <c r="C136" i="35"/>
  <c r="C135" i="35"/>
  <c r="C125" i="35"/>
  <c r="C122" i="35"/>
  <c r="C121" i="35"/>
  <c r="C120" i="35"/>
  <c r="C119" i="35"/>
  <c r="C118" i="35"/>
  <c r="C117" i="35"/>
  <c r="C116" i="35"/>
  <c r="C115" i="35"/>
  <c r="C114" i="35"/>
  <c r="C113" i="35"/>
  <c r="C112" i="35"/>
  <c r="C111" i="35"/>
  <c r="C110" i="35"/>
  <c r="C109" i="35"/>
  <c r="C108" i="35"/>
  <c r="C107" i="35"/>
  <c r="C106" i="35"/>
  <c r="C105" i="35"/>
  <c r="C104" i="35"/>
  <c r="C103" i="35"/>
  <c r="C102" i="35"/>
  <c r="C101" i="35"/>
  <c r="C100" i="35"/>
  <c r="C99" i="35"/>
  <c r="C98" i="35"/>
  <c r="C97" i="35"/>
  <c r="C96" i="35"/>
  <c r="C93" i="35"/>
  <c r="C92" i="35"/>
  <c r="C91" i="35"/>
  <c r="C90" i="35"/>
  <c r="C89" i="35"/>
  <c r="C88" i="35"/>
  <c r="C87" i="35"/>
  <c r="C86" i="35"/>
  <c r="C85" i="35"/>
  <c r="C82" i="35"/>
  <c r="C81" i="35"/>
  <c r="C80" i="35"/>
  <c r="C79" i="35"/>
  <c r="C78" i="35"/>
  <c r="C77" i="35"/>
  <c r="C76" i="35"/>
  <c r="C75" i="35"/>
  <c r="C74" i="35"/>
  <c r="C73" i="35"/>
  <c r="C72" i="35"/>
  <c r="C71" i="35"/>
  <c r="C70" i="35"/>
  <c r="C69" i="35"/>
  <c r="C68" i="35"/>
  <c r="C67" i="35"/>
  <c r="C66" i="35"/>
  <c r="C65" i="35"/>
  <c r="C64" i="35"/>
  <c r="C63" i="35"/>
  <c r="C62" i="35"/>
  <c r="C61" i="35"/>
  <c r="C60" i="35"/>
  <c r="C59" i="35"/>
  <c r="C58" i="35"/>
  <c r="C57" i="35"/>
  <c r="C56" i="35"/>
  <c r="C55" i="35"/>
  <c r="C54" i="35"/>
  <c r="C53" i="35"/>
  <c r="C52" i="35"/>
  <c r="C51" i="35"/>
  <c r="C50" i="35"/>
  <c r="C49" i="35"/>
  <c r="C48" i="35"/>
  <c r="C47" i="35"/>
  <c r="C46" i="35"/>
  <c r="C45" i="35"/>
  <c r="C44" i="35"/>
  <c r="C43" i="35"/>
  <c r="C42" i="35"/>
  <c r="C41" i="35"/>
  <c r="C38" i="35"/>
  <c r="C37" i="35"/>
  <c r="C36" i="35"/>
  <c r="C35" i="35"/>
  <c r="C34" i="35"/>
  <c r="C33" i="35"/>
  <c r="C32" i="35"/>
  <c r="C31" i="35"/>
  <c r="C30" i="35"/>
  <c r="C29" i="35"/>
  <c r="C28" i="35"/>
  <c r="C23" i="35"/>
  <c r="C22" i="35"/>
  <c r="C21" i="35"/>
  <c r="C20" i="35"/>
  <c r="C19" i="35"/>
  <c r="C18" i="35"/>
  <c r="C13" i="35"/>
  <c r="B13" i="35"/>
  <c r="C12" i="35"/>
  <c r="B12" i="35"/>
  <c r="C11" i="35"/>
  <c r="B11" i="35"/>
  <c r="C10" i="35"/>
  <c r="B10" i="35"/>
  <c r="C9" i="35"/>
  <c r="B9" i="35"/>
  <c r="C8" i="35"/>
  <c r="B8" i="35"/>
  <c r="C7" i="35"/>
  <c r="B7" i="35"/>
  <c r="C6" i="35"/>
  <c r="B6" i="35"/>
  <c r="C5" i="35"/>
  <c r="B5" i="35"/>
  <c r="C4" i="35"/>
  <c r="B4" i="35"/>
  <c r="C17" i="35" l="1"/>
  <c r="C223" i="34" l="1"/>
  <c r="C222" i="34"/>
  <c r="C221" i="34"/>
  <c r="C220" i="34"/>
  <c r="C219" i="34"/>
  <c r="C218" i="34"/>
  <c r="C217" i="34"/>
  <c r="C216" i="34"/>
  <c r="C215" i="34"/>
  <c r="C214" i="34"/>
  <c r="C213" i="34"/>
  <c r="C212" i="34"/>
  <c r="C211" i="34"/>
  <c r="C210" i="34"/>
  <c r="C209" i="34"/>
  <c r="C208" i="34"/>
  <c r="C207" i="34"/>
  <c r="C206" i="34"/>
  <c r="C205" i="34"/>
  <c r="C204" i="34"/>
  <c r="C203" i="34"/>
  <c r="C202" i="34"/>
  <c r="C201" i="34"/>
  <c r="C200" i="34"/>
  <c r="C199" i="34"/>
  <c r="C198" i="34"/>
  <c r="C197" i="34"/>
  <c r="C196" i="34"/>
  <c r="C195" i="34"/>
  <c r="C194" i="34"/>
  <c r="C193" i="34"/>
  <c r="C192" i="34"/>
  <c r="C191" i="34"/>
  <c r="C190" i="34"/>
  <c r="C189" i="34"/>
  <c r="C188" i="34"/>
  <c r="C187" i="34"/>
  <c r="C186" i="34"/>
  <c r="C185" i="34"/>
  <c r="C184" i="34"/>
  <c r="C183" i="34"/>
  <c r="C182" i="34"/>
  <c r="C181" i="34"/>
  <c r="C180" i="34"/>
  <c r="C179" i="34"/>
  <c r="C178" i="34"/>
  <c r="C177" i="34"/>
  <c r="C176" i="34"/>
  <c r="C175" i="34"/>
  <c r="C174" i="34"/>
  <c r="C173" i="34"/>
  <c r="C172" i="34"/>
  <c r="C171" i="34"/>
  <c r="C170" i="34"/>
  <c r="C169" i="34"/>
  <c r="C168" i="34"/>
  <c r="C167" i="34"/>
  <c r="C166" i="34"/>
  <c r="C165" i="34"/>
  <c r="C164" i="34"/>
  <c r="C163" i="34"/>
  <c r="C162" i="34"/>
  <c r="C161" i="34"/>
  <c r="C160" i="34"/>
  <c r="C159" i="34"/>
  <c r="C158" i="34"/>
  <c r="C157" i="34"/>
  <c r="C156" i="34"/>
  <c r="C155" i="34"/>
  <c r="C154" i="34"/>
  <c r="C153" i="34"/>
  <c r="C152" i="34"/>
  <c r="C151" i="34"/>
  <c r="C150" i="34"/>
  <c r="C149" i="34"/>
  <c r="C148" i="34"/>
  <c r="C147" i="34"/>
  <c r="C146" i="34"/>
  <c r="C145" i="34"/>
  <c r="C144" i="34"/>
  <c r="B144" i="34"/>
  <c r="B145" i="34" s="1"/>
  <c r="B146" i="34" s="1"/>
  <c r="B147" i="34" s="1"/>
  <c r="B148" i="34" s="1"/>
  <c r="B149" i="34" s="1"/>
  <c r="B150" i="34" s="1"/>
  <c r="B151" i="34" s="1"/>
  <c r="B152" i="34" s="1"/>
  <c r="B153" i="34" s="1"/>
  <c r="B154" i="34" s="1"/>
  <c r="B155" i="34" s="1"/>
  <c r="B156" i="34" s="1"/>
  <c r="B157" i="34" s="1"/>
  <c r="B158" i="34" s="1"/>
  <c r="B159" i="34" s="1"/>
  <c r="B160" i="34" s="1"/>
  <c r="B161" i="34" s="1"/>
  <c r="B162" i="34" s="1"/>
  <c r="B163" i="34" s="1"/>
  <c r="B164" i="34" s="1"/>
  <c r="B165" i="34" s="1"/>
  <c r="B166" i="34" s="1"/>
  <c r="B167" i="34" s="1"/>
  <c r="B168" i="34" s="1"/>
  <c r="B169" i="34" s="1"/>
  <c r="B170" i="34" s="1"/>
  <c r="B171" i="34" s="1"/>
  <c r="B172" i="34" s="1"/>
  <c r="B173" i="34" s="1"/>
  <c r="B174" i="34" s="1"/>
  <c r="B175" i="34" s="1"/>
  <c r="B176" i="34" s="1"/>
  <c r="B177" i="34" s="1"/>
  <c r="B178" i="34" s="1"/>
  <c r="B179" i="34" s="1"/>
  <c r="B180" i="34" s="1"/>
  <c r="B181" i="34" s="1"/>
  <c r="B182" i="34" s="1"/>
  <c r="B183" i="34" s="1"/>
  <c r="B184" i="34" s="1"/>
  <c r="B185" i="34" s="1"/>
  <c r="B186" i="34" s="1"/>
  <c r="B187" i="34" s="1"/>
  <c r="B188" i="34" s="1"/>
  <c r="B189" i="34" s="1"/>
  <c r="B190" i="34" s="1"/>
  <c r="B191" i="34" s="1"/>
  <c r="B192" i="34" s="1"/>
  <c r="B193" i="34" s="1"/>
  <c r="B194" i="34" s="1"/>
  <c r="B195" i="34" s="1"/>
  <c r="B196" i="34" s="1"/>
  <c r="B197" i="34" s="1"/>
  <c r="B198" i="34" s="1"/>
  <c r="B199" i="34" s="1"/>
  <c r="B200" i="34" s="1"/>
  <c r="B201" i="34" s="1"/>
  <c r="B202" i="34" s="1"/>
  <c r="B203" i="34" s="1"/>
  <c r="B204" i="34" s="1"/>
  <c r="B205" i="34" s="1"/>
  <c r="B206" i="34" s="1"/>
  <c r="B207" i="34" s="1"/>
  <c r="B208" i="34" s="1"/>
  <c r="B209" i="34" s="1"/>
  <c r="B210" i="34" s="1"/>
  <c r="B211" i="34" s="1"/>
  <c r="B212" i="34" s="1"/>
  <c r="B213" i="34" s="1"/>
  <c r="B214" i="34" s="1"/>
  <c r="B215" i="34" s="1"/>
  <c r="B216" i="34" s="1"/>
  <c r="B217" i="34" s="1"/>
  <c r="B218" i="34" s="1"/>
  <c r="B219" i="34" s="1"/>
  <c r="B220" i="34" s="1"/>
  <c r="B221" i="34" s="1"/>
  <c r="B222" i="34" s="1"/>
  <c r="B223" i="34" s="1"/>
  <c r="C143" i="34"/>
  <c r="C140" i="34"/>
  <c r="C138" i="34"/>
  <c r="C137" i="34"/>
  <c r="C136" i="34"/>
  <c r="C135" i="34"/>
  <c r="C125" i="34"/>
  <c r="C122" i="34"/>
  <c r="C121" i="34"/>
  <c r="C120" i="34"/>
  <c r="C119" i="34"/>
  <c r="C118" i="34"/>
  <c r="C117" i="34"/>
  <c r="C116" i="34"/>
  <c r="C115" i="34"/>
  <c r="C114" i="34"/>
  <c r="C113" i="34"/>
  <c r="C112" i="34"/>
  <c r="C111" i="34"/>
  <c r="C110" i="34"/>
  <c r="C109" i="34"/>
  <c r="C108" i="34"/>
  <c r="C107" i="34"/>
  <c r="C106" i="34"/>
  <c r="C105" i="34"/>
  <c r="C104" i="34"/>
  <c r="C103" i="34"/>
  <c r="C102" i="34"/>
  <c r="C101" i="34"/>
  <c r="C100" i="34"/>
  <c r="C99" i="34"/>
  <c r="C98" i="34"/>
  <c r="C97" i="34"/>
  <c r="C96" i="34"/>
  <c r="C93" i="34"/>
  <c r="C92" i="34"/>
  <c r="C91" i="34"/>
  <c r="C90" i="34"/>
  <c r="C89" i="34"/>
  <c r="C88" i="34"/>
  <c r="C87" i="34"/>
  <c r="C86" i="34"/>
  <c r="C85" i="34"/>
  <c r="C82" i="34"/>
  <c r="C81" i="34"/>
  <c r="C80" i="34"/>
  <c r="C79" i="34"/>
  <c r="C78" i="34"/>
  <c r="C77" i="34"/>
  <c r="C76" i="34"/>
  <c r="C75" i="34"/>
  <c r="C74" i="34"/>
  <c r="C73" i="34"/>
  <c r="C72" i="34"/>
  <c r="C71" i="34"/>
  <c r="C70" i="34"/>
  <c r="C69" i="34"/>
  <c r="C68" i="34"/>
  <c r="C67" i="34"/>
  <c r="C66" i="34"/>
  <c r="C65" i="34"/>
  <c r="C64" i="34"/>
  <c r="C63" i="34"/>
  <c r="C62" i="34"/>
  <c r="C61" i="34"/>
  <c r="C60" i="34"/>
  <c r="C59" i="34"/>
  <c r="C58" i="34"/>
  <c r="C57" i="34"/>
  <c r="C56" i="34"/>
  <c r="C55" i="34"/>
  <c r="C54" i="34"/>
  <c r="C53" i="34"/>
  <c r="C52" i="34"/>
  <c r="C51" i="34"/>
  <c r="C50" i="34"/>
  <c r="C49" i="34"/>
  <c r="C48" i="34"/>
  <c r="C47" i="34"/>
  <c r="C46" i="34"/>
  <c r="C45" i="34"/>
  <c r="C44" i="34"/>
  <c r="C43" i="34"/>
  <c r="C42" i="34"/>
  <c r="C41" i="34"/>
  <c r="C38" i="34"/>
  <c r="C37" i="34"/>
  <c r="C36" i="34"/>
  <c r="C35" i="34"/>
  <c r="C34" i="34"/>
  <c r="C33" i="34"/>
  <c r="C32" i="34"/>
  <c r="C31" i="34"/>
  <c r="C30" i="34"/>
  <c r="C29" i="34"/>
  <c r="C28" i="34"/>
  <c r="C23" i="34"/>
  <c r="C22" i="34"/>
  <c r="C21" i="34"/>
  <c r="C20" i="34"/>
  <c r="C19" i="34"/>
  <c r="C18" i="34"/>
  <c r="C13" i="34"/>
  <c r="B13" i="34"/>
  <c r="C12" i="34"/>
  <c r="B12" i="34"/>
  <c r="C11" i="34"/>
  <c r="B11" i="34"/>
  <c r="C10" i="34"/>
  <c r="B10" i="34"/>
  <c r="C9" i="34"/>
  <c r="B9" i="34"/>
  <c r="C8" i="34"/>
  <c r="B8" i="34"/>
  <c r="C7" i="34"/>
  <c r="B7" i="34"/>
  <c r="C6" i="34"/>
  <c r="B6" i="34"/>
  <c r="C5" i="34"/>
  <c r="B5" i="34"/>
  <c r="C4" i="34"/>
  <c r="B4" i="34"/>
  <c r="C17" i="34" l="1"/>
  <c r="C223" i="33" l="1"/>
  <c r="C222" i="33"/>
  <c r="C221" i="33"/>
  <c r="C220" i="33"/>
  <c r="C219" i="33"/>
  <c r="C218" i="33"/>
  <c r="C217" i="33"/>
  <c r="C216" i="33"/>
  <c r="C215" i="33"/>
  <c r="C214" i="33"/>
  <c r="C213" i="33"/>
  <c r="C212" i="33"/>
  <c r="C211" i="33"/>
  <c r="C210" i="33"/>
  <c r="C209" i="33"/>
  <c r="C208" i="33"/>
  <c r="C207" i="33"/>
  <c r="C206" i="33"/>
  <c r="C205" i="33"/>
  <c r="C204" i="33"/>
  <c r="C203" i="33"/>
  <c r="C202" i="33"/>
  <c r="C201" i="33"/>
  <c r="C200" i="33"/>
  <c r="C199" i="33"/>
  <c r="C198" i="33"/>
  <c r="C197" i="33"/>
  <c r="C196" i="33"/>
  <c r="C195" i="33"/>
  <c r="C194" i="33"/>
  <c r="C193" i="33"/>
  <c r="C192" i="33"/>
  <c r="C191" i="33"/>
  <c r="C190" i="33"/>
  <c r="C189" i="33"/>
  <c r="C188" i="33"/>
  <c r="C187" i="33"/>
  <c r="C186" i="33"/>
  <c r="C185" i="33"/>
  <c r="C184" i="33"/>
  <c r="C183" i="33"/>
  <c r="C182" i="33"/>
  <c r="C181" i="33"/>
  <c r="C180" i="33"/>
  <c r="C179" i="33"/>
  <c r="C178" i="33"/>
  <c r="C177" i="33"/>
  <c r="C176" i="33"/>
  <c r="C175" i="33"/>
  <c r="C174" i="33"/>
  <c r="C173" i="33"/>
  <c r="C172" i="33"/>
  <c r="C171" i="33"/>
  <c r="C170" i="33"/>
  <c r="C169" i="33"/>
  <c r="C168" i="33"/>
  <c r="C167" i="33"/>
  <c r="C166" i="33"/>
  <c r="C165" i="33"/>
  <c r="C164" i="33"/>
  <c r="C163" i="33"/>
  <c r="C162" i="33"/>
  <c r="C161" i="33"/>
  <c r="C160" i="33"/>
  <c r="C159" i="33"/>
  <c r="C158" i="33"/>
  <c r="C157" i="33"/>
  <c r="C156" i="33"/>
  <c r="C155" i="33"/>
  <c r="C154" i="33"/>
  <c r="C153" i="33"/>
  <c r="C152" i="33"/>
  <c r="C151" i="33"/>
  <c r="C150" i="33"/>
  <c r="C149" i="33"/>
  <c r="C148" i="33"/>
  <c r="C147" i="33"/>
  <c r="C146" i="33"/>
  <c r="C145" i="33"/>
  <c r="C144" i="33"/>
  <c r="B144" i="33"/>
  <c r="B145" i="33" s="1"/>
  <c r="B146" i="33" s="1"/>
  <c r="B147" i="33" s="1"/>
  <c r="B148" i="33" s="1"/>
  <c r="B149" i="33" s="1"/>
  <c r="B150" i="33" s="1"/>
  <c r="B151" i="33" s="1"/>
  <c r="B152" i="33" s="1"/>
  <c r="B153" i="33" s="1"/>
  <c r="B154" i="33" s="1"/>
  <c r="B155" i="33" s="1"/>
  <c r="B156" i="33" s="1"/>
  <c r="B157" i="33" s="1"/>
  <c r="B158" i="33" s="1"/>
  <c r="B159" i="33" s="1"/>
  <c r="B160" i="33" s="1"/>
  <c r="B161" i="33" s="1"/>
  <c r="B162" i="33" s="1"/>
  <c r="B163" i="33" s="1"/>
  <c r="B164" i="33" s="1"/>
  <c r="B165" i="33" s="1"/>
  <c r="B166" i="33" s="1"/>
  <c r="B167" i="33" s="1"/>
  <c r="B168" i="33" s="1"/>
  <c r="B169" i="33" s="1"/>
  <c r="B170" i="33" s="1"/>
  <c r="B171" i="33" s="1"/>
  <c r="B172" i="33" s="1"/>
  <c r="B173" i="33" s="1"/>
  <c r="B174" i="33" s="1"/>
  <c r="B175" i="33" s="1"/>
  <c r="B176" i="33" s="1"/>
  <c r="B177" i="33" s="1"/>
  <c r="B178" i="33" s="1"/>
  <c r="B179" i="33" s="1"/>
  <c r="B180" i="33" s="1"/>
  <c r="B181" i="33" s="1"/>
  <c r="B182" i="33" s="1"/>
  <c r="B183" i="33" s="1"/>
  <c r="B184" i="33" s="1"/>
  <c r="B185" i="33" s="1"/>
  <c r="B186" i="33" s="1"/>
  <c r="B187" i="33" s="1"/>
  <c r="B188" i="33" s="1"/>
  <c r="B189" i="33" s="1"/>
  <c r="B190" i="33" s="1"/>
  <c r="B191" i="33" s="1"/>
  <c r="B192" i="33" s="1"/>
  <c r="B193" i="33" s="1"/>
  <c r="B194" i="33" s="1"/>
  <c r="B195" i="33" s="1"/>
  <c r="B196" i="33" s="1"/>
  <c r="B197" i="33" s="1"/>
  <c r="B198" i="33" s="1"/>
  <c r="B199" i="33" s="1"/>
  <c r="B200" i="33" s="1"/>
  <c r="B201" i="33" s="1"/>
  <c r="B202" i="33" s="1"/>
  <c r="B203" i="33" s="1"/>
  <c r="B204" i="33" s="1"/>
  <c r="B205" i="33" s="1"/>
  <c r="B206" i="33" s="1"/>
  <c r="B207" i="33" s="1"/>
  <c r="B208" i="33" s="1"/>
  <c r="B209" i="33" s="1"/>
  <c r="B210" i="33" s="1"/>
  <c r="B211" i="33" s="1"/>
  <c r="B212" i="33" s="1"/>
  <c r="B213" i="33" s="1"/>
  <c r="B214" i="33" s="1"/>
  <c r="B215" i="33" s="1"/>
  <c r="B216" i="33" s="1"/>
  <c r="B217" i="33" s="1"/>
  <c r="B218" i="33" s="1"/>
  <c r="B219" i="33" s="1"/>
  <c r="B220" i="33" s="1"/>
  <c r="B221" i="33" s="1"/>
  <c r="B222" i="33" s="1"/>
  <c r="B223" i="33" s="1"/>
  <c r="C143" i="33"/>
  <c r="C140" i="33"/>
  <c r="C138" i="33"/>
  <c r="C137" i="33"/>
  <c r="C136" i="33"/>
  <c r="C135" i="33"/>
  <c r="C125" i="33"/>
  <c r="C122" i="33"/>
  <c r="C121" i="33"/>
  <c r="C120" i="33"/>
  <c r="C119" i="33"/>
  <c r="C118" i="33"/>
  <c r="C117" i="33"/>
  <c r="C116" i="33"/>
  <c r="C115" i="33"/>
  <c r="C114" i="33"/>
  <c r="C113" i="33"/>
  <c r="C112" i="33"/>
  <c r="C111" i="33"/>
  <c r="C110" i="33"/>
  <c r="C109" i="33"/>
  <c r="C108" i="33"/>
  <c r="C107" i="33"/>
  <c r="C106" i="33"/>
  <c r="C105" i="33"/>
  <c r="C104" i="33"/>
  <c r="C103" i="33"/>
  <c r="C102" i="33"/>
  <c r="C101" i="33"/>
  <c r="C100" i="33"/>
  <c r="C99" i="33"/>
  <c r="C98" i="33"/>
  <c r="C97" i="33"/>
  <c r="C96" i="33"/>
  <c r="C93" i="33"/>
  <c r="C92" i="33"/>
  <c r="C91" i="33"/>
  <c r="C90" i="33"/>
  <c r="C89" i="33"/>
  <c r="C88" i="33"/>
  <c r="C87" i="33"/>
  <c r="C86" i="33"/>
  <c r="C85" i="33"/>
  <c r="C82" i="33"/>
  <c r="C81" i="33"/>
  <c r="C80" i="33"/>
  <c r="C79" i="33"/>
  <c r="C78" i="33"/>
  <c r="C77" i="33"/>
  <c r="C76" i="33"/>
  <c r="C75" i="33"/>
  <c r="C74" i="33"/>
  <c r="C73" i="33"/>
  <c r="C72" i="33"/>
  <c r="C71" i="33"/>
  <c r="C70" i="33"/>
  <c r="C69" i="33"/>
  <c r="C68" i="33"/>
  <c r="C67" i="33"/>
  <c r="C66" i="33"/>
  <c r="C65" i="33"/>
  <c r="C64" i="33"/>
  <c r="C63" i="33"/>
  <c r="C62" i="33"/>
  <c r="C61" i="33"/>
  <c r="C60" i="33"/>
  <c r="C59" i="33"/>
  <c r="C58" i="33"/>
  <c r="C57" i="33"/>
  <c r="C56" i="33"/>
  <c r="C55" i="33"/>
  <c r="C54" i="33"/>
  <c r="C53" i="33"/>
  <c r="C52" i="33"/>
  <c r="C51" i="33"/>
  <c r="C50" i="33"/>
  <c r="C49" i="33"/>
  <c r="C48" i="33"/>
  <c r="C47" i="33"/>
  <c r="C46" i="33"/>
  <c r="C45" i="33"/>
  <c r="C44" i="33"/>
  <c r="C43" i="33"/>
  <c r="C42" i="33"/>
  <c r="C41" i="33"/>
  <c r="C38" i="33"/>
  <c r="C37" i="33"/>
  <c r="C36" i="33"/>
  <c r="C35" i="33"/>
  <c r="C34" i="33"/>
  <c r="C33" i="33"/>
  <c r="C32" i="33"/>
  <c r="C31" i="33"/>
  <c r="C30" i="33"/>
  <c r="C29" i="33"/>
  <c r="C28" i="33"/>
  <c r="C23" i="33"/>
  <c r="C22" i="33"/>
  <c r="C21" i="33"/>
  <c r="C20" i="33"/>
  <c r="C19" i="33"/>
  <c r="C18" i="33"/>
  <c r="C13" i="33"/>
  <c r="B13" i="33"/>
  <c r="C12" i="33"/>
  <c r="B12" i="33"/>
  <c r="C11" i="33"/>
  <c r="B11" i="33"/>
  <c r="C10" i="33"/>
  <c r="B10" i="33"/>
  <c r="C9" i="33"/>
  <c r="B9" i="33"/>
  <c r="C8" i="33"/>
  <c r="B8" i="33"/>
  <c r="C7" i="33"/>
  <c r="B7" i="33"/>
  <c r="C6" i="33"/>
  <c r="B6" i="33"/>
  <c r="C5" i="33"/>
  <c r="B5" i="33"/>
  <c r="C4" i="33"/>
  <c r="B4" i="33"/>
  <c r="C17" i="33" l="1"/>
  <c r="C223" i="32" l="1"/>
  <c r="C222" i="32"/>
  <c r="C221" i="32"/>
  <c r="C220" i="32"/>
  <c r="C219" i="32"/>
  <c r="C218" i="32"/>
  <c r="C217" i="32"/>
  <c r="C216" i="32"/>
  <c r="C215" i="32"/>
  <c r="C214" i="32"/>
  <c r="C213" i="32"/>
  <c r="C212" i="32"/>
  <c r="C211" i="32"/>
  <c r="C210" i="32"/>
  <c r="C209" i="32"/>
  <c r="C208" i="32"/>
  <c r="C207" i="32"/>
  <c r="C206" i="32"/>
  <c r="C205" i="32"/>
  <c r="C204" i="32"/>
  <c r="C203" i="32"/>
  <c r="C202" i="32"/>
  <c r="C201" i="32"/>
  <c r="C200" i="32"/>
  <c r="C199" i="32"/>
  <c r="C198" i="32"/>
  <c r="C197" i="32"/>
  <c r="C196" i="32"/>
  <c r="C195" i="32"/>
  <c r="C194" i="32"/>
  <c r="C193" i="32"/>
  <c r="C192" i="32"/>
  <c r="C191" i="32"/>
  <c r="C190" i="32"/>
  <c r="C189" i="32"/>
  <c r="C188" i="32"/>
  <c r="C187" i="32"/>
  <c r="C186" i="32"/>
  <c r="C185" i="32"/>
  <c r="C184" i="32"/>
  <c r="C183" i="32"/>
  <c r="C182" i="32"/>
  <c r="C181" i="32"/>
  <c r="C180" i="32"/>
  <c r="C179" i="32"/>
  <c r="C178" i="32"/>
  <c r="C177" i="32"/>
  <c r="C176" i="32"/>
  <c r="C175" i="32"/>
  <c r="C174" i="32"/>
  <c r="C173" i="32"/>
  <c r="C172" i="32"/>
  <c r="C171" i="32"/>
  <c r="C170" i="32"/>
  <c r="C169" i="32"/>
  <c r="C168" i="32"/>
  <c r="C167" i="32"/>
  <c r="C166" i="32"/>
  <c r="C165" i="32"/>
  <c r="C164" i="32"/>
  <c r="C163" i="32"/>
  <c r="C162" i="32"/>
  <c r="C161" i="32"/>
  <c r="C160" i="32"/>
  <c r="C159" i="32"/>
  <c r="C158" i="32"/>
  <c r="C157" i="32"/>
  <c r="C156" i="32"/>
  <c r="C155" i="32"/>
  <c r="C154" i="32"/>
  <c r="C153" i="32"/>
  <c r="C152" i="32"/>
  <c r="C151" i="32"/>
  <c r="C150" i="32"/>
  <c r="C149" i="32"/>
  <c r="C148" i="32"/>
  <c r="C147" i="32"/>
  <c r="C146" i="32"/>
  <c r="C145" i="32"/>
  <c r="C144" i="32"/>
  <c r="B144" i="32"/>
  <c r="B145" i="32" s="1"/>
  <c r="B146" i="32" s="1"/>
  <c r="B147" i="32" s="1"/>
  <c r="B148" i="32" s="1"/>
  <c r="B149" i="32" s="1"/>
  <c r="B150" i="32" s="1"/>
  <c r="B151" i="32" s="1"/>
  <c r="B152" i="32" s="1"/>
  <c r="B153" i="32" s="1"/>
  <c r="B154" i="32" s="1"/>
  <c r="B155" i="32" s="1"/>
  <c r="B156" i="32" s="1"/>
  <c r="B157" i="32" s="1"/>
  <c r="B158" i="32" s="1"/>
  <c r="B159" i="32" s="1"/>
  <c r="B160" i="32" s="1"/>
  <c r="B161" i="32" s="1"/>
  <c r="B162" i="32" s="1"/>
  <c r="B163" i="32" s="1"/>
  <c r="B164" i="32" s="1"/>
  <c r="B165" i="32" s="1"/>
  <c r="B166" i="32" s="1"/>
  <c r="B167" i="32" s="1"/>
  <c r="B168" i="32" s="1"/>
  <c r="B169" i="32" s="1"/>
  <c r="B170" i="32" s="1"/>
  <c r="B171" i="32" s="1"/>
  <c r="B172" i="32" s="1"/>
  <c r="B173" i="32" s="1"/>
  <c r="B174" i="32" s="1"/>
  <c r="B175" i="32" s="1"/>
  <c r="B176" i="32" s="1"/>
  <c r="B177" i="32" s="1"/>
  <c r="B178" i="32" s="1"/>
  <c r="B179" i="32" s="1"/>
  <c r="B180" i="32" s="1"/>
  <c r="B181" i="32" s="1"/>
  <c r="B182" i="32" s="1"/>
  <c r="B183" i="32" s="1"/>
  <c r="B184" i="32" s="1"/>
  <c r="B185" i="32" s="1"/>
  <c r="B186" i="32" s="1"/>
  <c r="B187" i="32" s="1"/>
  <c r="B188" i="32" s="1"/>
  <c r="B189" i="32" s="1"/>
  <c r="B190" i="32" s="1"/>
  <c r="B191" i="32" s="1"/>
  <c r="B192" i="32" s="1"/>
  <c r="B193" i="32" s="1"/>
  <c r="B194" i="32" s="1"/>
  <c r="B195" i="32" s="1"/>
  <c r="B196" i="32" s="1"/>
  <c r="B197" i="32" s="1"/>
  <c r="B198" i="32" s="1"/>
  <c r="B199" i="32" s="1"/>
  <c r="B200" i="32" s="1"/>
  <c r="B201" i="32" s="1"/>
  <c r="B202" i="32" s="1"/>
  <c r="B203" i="32" s="1"/>
  <c r="B204" i="32" s="1"/>
  <c r="B205" i="32" s="1"/>
  <c r="B206" i="32" s="1"/>
  <c r="B207" i="32" s="1"/>
  <c r="B208" i="32" s="1"/>
  <c r="B209" i="32" s="1"/>
  <c r="B210" i="32" s="1"/>
  <c r="B211" i="32" s="1"/>
  <c r="B212" i="32" s="1"/>
  <c r="B213" i="32" s="1"/>
  <c r="B214" i="32" s="1"/>
  <c r="B215" i="32" s="1"/>
  <c r="B216" i="32" s="1"/>
  <c r="B217" i="32" s="1"/>
  <c r="B218" i="32" s="1"/>
  <c r="B219" i="32" s="1"/>
  <c r="B220" i="32" s="1"/>
  <c r="B221" i="32" s="1"/>
  <c r="B222" i="32" s="1"/>
  <c r="B223" i="32" s="1"/>
  <c r="C143" i="32"/>
  <c r="C140" i="32"/>
  <c r="C138" i="32"/>
  <c r="C137" i="32"/>
  <c r="C136" i="32"/>
  <c r="C135" i="32"/>
  <c r="C125" i="32"/>
  <c r="C122" i="32"/>
  <c r="C121" i="32"/>
  <c r="C120" i="32"/>
  <c r="C119" i="32"/>
  <c r="C118" i="32"/>
  <c r="C117" i="32"/>
  <c r="C116" i="32"/>
  <c r="C115" i="32"/>
  <c r="C114" i="32"/>
  <c r="C113" i="32"/>
  <c r="C112" i="32"/>
  <c r="C111" i="32"/>
  <c r="C110" i="32"/>
  <c r="C109" i="32"/>
  <c r="C108" i="32"/>
  <c r="C107" i="32"/>
  <c r="C106" i="32"/>
  <c r="C105" i="32"/>
  <c r="C104" i="32"/>
  <c r="C103" i="32"/>
  <c r="C102" i="32"/>
  <c r="C101" i="32"/>
  <c r="C100" i="32"/>
  <c r="C99" i="32"/>
  <c r="C98" i="32"/>
  <c r="C97" i="32"/>
  <c r="C96" i="32"/>
  <c r="C93" i="32"/>
  <c r="C92" i="32"/>
  <c r="C91" i="32"/>
  <c r="C90" i="32"/>
  <c r="C89" i="32"/>
  <c r="C88" i="32"/>
  <c r="C87" i="32"/>
  <c r="C86" i="32"/>
  <c r="C85" i="32"/>
  <c r="C82" i="32"/>
  <c r="C81" i="32"/>
  <c r="C80" i="32"/>
  <c r="C79" i="32"/>
  <c r="C78" i="32"/>
  <c r="C77" i="32"/>
  <c r="C76" i="32"/>
  <c r="C75" i="32"/>
  <c r="C74" i="32"/>
  <c r="C73" i="32"/>
  <c r="C72" i="32"/>
  <c r="C71" i="32"/>
  <c r="C70" i="32"/>
  <c r="C69" i="32"/>
  <c r="C68" i="32"/>
  <c r="C67" i="32"/>
  <c r="C66" i="32"/>
  <c r="C65" i="32"/>
  <c r="C64" i="32"/>
  <c r="C63" i="32"/>
  <c r="C62" i="32"/>
  <c r="C61" i="32"/>
  <c r="C60" i="32"/>
  <c r="C59" i="32"/>
  <c r="C58" i="32"/>
  <c r="C57" i="32"/>
  <c r="C56" i="32"/>
  <c r="C55" i="32"/>
  <c r="C54" i="32"/>
  <c r="C53" i="32"/>
  <c r="C52" i="32"/>
  <c r="C51" i="32"/>
  <c r="C50" i="32"/>
  <c r="C49" i="32"/>
  <c r="C48" i="32"/>
  <c r="C47" i="32"/>
  <c r="C46" i="32"/>
  <c r="C45" i="32"/>
  <c r="C44" i="32"/>
  <c r="C43" i="32"/>
  <c r="C42" i="32"/>
  <c r="C41" i="32"/>
  <c r="C38" i="32"/>
  <c r="C37" i="32"/>
  <c r="C36" i="32"/>
  <c r="C35" i="32"/>
  <c r="C34" i="32"/>
  <c r="C33" i="32"/>
  <c r="C32" i="32"/>
  <c r="C31" i="32"/>
  <c r="C30" i="32"/>
  <c r="C29" i="32"/>
  <c r="C28" i="32"/>
  <c r="C23" i="32"/>
  <c r="C22" i="32"/>
  <c r="C21" i="32"/>
  <c r="C20" i="32"/>
  <c r="C19" i="32"/>
  <c r="C18" i="32"/>
  <c r="C13" i="32"/>
  <c r="B13" i="32"/>
  <c r="C12" i="32"/>
  <c r="B12" i="32"/>
  <c r="C11" i="32"/>
  <c r="B11" i="32"/>
  <c r="C10" i="32"/>
  <c r="B10" i="32"/>
  <c r="C9" i="32"/>
  <c r="B9" i="32"/>
  <c r="C8" i="32"/>
  <c r="B8" i="32"/>
  <c r="C7" i="32"/>
  <c r="B7" i="32"/>
  <c r="C6" i="32"/>
  <c r="B6" i="32"/>
  <c r="C5" i="32"/>
  <c r="B5" i="32"/>
  <c r="C4" i="32"/>
  <c r="B4" i="32"/>
  <c r="C17" i="32" l="1"/>
  <c r="C223" i="31" l="1"/>
  <c r="C222" i="31"/>
  <c r="C221" i="31"/>
  <c r="C220" i="31"/>
  <c r="C219" i="31"/>
  <c r="C218" i="31"/>
  <c r="C217" i="31"/>
  <c r="C216" i="31"/>
  <c r="C215" i="31"/>
  <c r="C214" i="31"/>
  <c r="C213" i="31"/>
  <c r="C212" i="31"/>
  <c r="C211" i="31"/>
  <c r="C210" i="31"/>
  <c r="C209" i="31"/>
  <c r="C208" i="31"/>
  <c r="C207" i="31"/>
  <c r="C206" i="31"/>
  <c r="C205" i="31"/>
  <c r="C204" i="31"/>
  <c r="C203" i="31"/>
  <c r="C202" i="31"/>
  <c r="C201" i="31"/>
  <c r="C200" i="31"/>
  <c r="C199" i="31"/>
  <c r="C198" i="31"/>
  <c r="C197" i="31"/>
  <c r="C196" i="31"/>
  <c r="C195" i="31"/>
  <c r="C194" i="31"/>
  <c r="C193" i="31"/>
  <c r="C192" i="31"/>
  <c r="C191" i="31"/>
  <c r="C190" i="31"/>
  <c r="C189" i="31"/>
  <c r="C188" i="31"/>
  <c r="C187" i="31"/>
  <c r="C186" i="31"/>
  <c r="C185" i="31"/>
  <c r="C184" i="31"/>
  <c r="C183" i="31"/>
  <c r="C182" i="31"/>
  <c r="C181" i="31"/>
  <c r="C180" i="31"/>
  <c r="C179" i="31"/>
  <c r="C178" i="31"/>
  <c r="C177" i="31"/>
  <c r="C176" i="31"/>
  <c r="C175" i="31"/>
  <c r="C174" i="31"/>
  <c r="C173" i="31"/>
  <c r="C172" i="31"/>
  <c r="C171" i="31"/>
  <c r="C170" i="31"/>
  <c r="C169" i="31"/>
  <c r="C168" i="31"/>
  <c r="C167" i="31"/>
  <c r="C166" i="31"/>
  <c r="C165" i="31"/>
  <c r="C164" i="31"/>
  <c r="C163" i="31"/>
  <c r="C162" i="31"/>
  <c r="C161" i="31"/>
  <c r="C160" i="31"/>
  <c r="C159" i="31"/>
  <c r="C158" i="31"/>
  <c r="C157" i="31"/>
  <c r="C156" i="31"/>
  <c r="C155" i="31"/>
  <c r="C154" i="31"/>
  <c r="C153" i="31"/>
  <c r="C152" i="31"/>
  <c r="C151" i="31"/>
  <c r="C150" i="31"/>
  <c r="C149" i="31"/>
  <c r="C148" i="31"/>
  <c r="C147" i="31"/>
  <c r="C146" i="31"/>
  <c r="C145" i="31"/>
  <c r="C144" i="31"/>
  <c r="B144" i="31"/>
  <c r="B145" i="31" s="1"/>
  <c r="B146" i="31" s="1"/>
  <c r="B147" i="31" s="1"/>
  <c r="B148" i="31" s="1"/>
  <c r="B149" i="31" s="1"/>
  <c r="B150" i="31" s="1"/>
  <c r="B151" i="31" s="1"/>
  <c r="B152" i="31" s="1"/>
  <c r="B153" i="31" s="1"/>
  <c r="B154" i="31" s="1"/>
  <c r="B155" i="31" s="1"/>
  <c r="B156" i="31" s="1"/>
  <c r="B157" i="31" s="1"/>
  <c r="B158" i="31" s="1"/>
  <c r="B159" i="31" s="1"/>
  <c r="B160" i="31" s="1"/>
  <c r="B161" i="31" s="1"/>
  <c r="B162" i="31" s="1"/>
  <c r="B163" i="31" s="1"/>
  <c r="B164" i="31" s="1"/>
  <c r="B165" i="31" s="1"/>
  <c r="B166" i="31" s="1"/>
  <c r="B167" i="31" s="1"/>
  <c r="B168" i="31" s="1"/>
  <c r="B169" i="31" s="1"/>
  <c r="B170" i="31" s="1"/>
  <c r="B171" i="31" s="1"/>
  <c r="B172" i="31" s="1"/>
  <c r="B173" i="31" s="1"/>
  <c r="B174" i="31" s="1"/>
  <c r="B175" i="31" s="1"/>
  <c r="B176" i="31" s="1"/>
  <c r="B177" i="31" s="1"/>
  <c r="B178" i="31" s="1"/>
  <c r="B179" i="31" s="1"/>
  <c r="B180" i="31" s="1"/>
  <c r="B181" i="31" s="1"/>
  <c r="B182" i="31" s="1"/>
  <c r="B183" i="31" s="1"/>
  <c r="B184" i="31" s="1"/>
  <c r="B185" i="31" s="1"/>
  <c r="B186" i="31" s="1"/>
  <c r="B187" i="31" s="1"/>
  <c r="B188" i="31" s="1"/>
  <c r="B189" i="31" s="1"/>
  <c r="B190" i="31" s="1"/>
  <c r="B191" i="31" s="1"/>
  <c r="B192" i="31" s="1"/>
  <c r="B193" i="31" s="1"/>
  <c r="B194" i="31" s="1"/>
  <c r="B195" i="31" s="1"/>
  <c r="B196" i="31" s="1"/>
  <c r="B197" i="31" s="1"/>
  <c r="B198" i="31" s="1"/>
  <c r="B199" i="31" s="1"/>
  <c r="B200" i="31" s="1"/>
  <c r="B201" i="31" s="1"/>
  <c r="B202" i="31" s="1"/>
  <c r="B203" i="31" s="1"/>
  <c r="B204" i="31" s="1"/>
  <c r="B205" i="31" s="1"/>
  <c r="B206" i="31" s="1"/>
  <c r="B207" i="31" s="1"/>
  <c r="B208" i="31" s="1"/>
  <c r="B209" i="31" s="1"/>
  <c r="B210" i="31" s="1"/>
  <c r="B211" i="31" s="1"/>
  <c r="B212" i="31" s="1"/>
  <c r="B213" i="31" s="1"/>
  <c r="B214" i="31" s="1"/>
  <c r="B215" i="31" s="1"/>
  <c r="B216" i="31" s="1"/>
  <c r="B217" i="31" s="1"/>
  <c r="B218" i="31" s="1"/>
  <c r="B219" i="31" s="1"/>
  <c r="B220" i="31" s="1"/>
  <c r="B221" i="31" s="1"/>
  <c r="B222" i="31" s="1"/>
  <c r="B223" i="31" s="1"/>
  <c r="C143" i="31"/>
  <c r="C140" i="31"/>
  <c r="C138" i="31"/>
  <c r="C137" i="31"/>
  <c r="C136" i="31"/>
  <c r="C135" i="31"/>
  <c r="C125" i="31"/>
  <c r="C122" i="31"/>
  <c r="C121" i="31"/>
  <c r="C120" i="31"/>
  <c r="C119" i="31"/>
  <c r="C118" i="31"/>
  <c r="C117" i="31"/>
  <c r="C116" i="31"/>
  <c r="C115" i="31"/>
  <c r="C114" i="31"/>
  <c r="C113" i="31"/>
  <c r="C112" i="31"/>
  <c r="C111" i="31"/>
  <c r="C110" i="31"/>
  <c r="C109" i="31"/>
  <c r="C108" i="31"/>
  <c r="C107" i="31"/>
  <c r="C106" i="31"/>
  <c r="C105" i="31"/>
  <c r="C104" i="31"/>
  <c r="C103" i="31"/>
  <c r="C102" i="31"/>
  <c r="C101" i="31"/>
  <c r="C100" i="31"/>
  <c r="C99" i="31"/>
  <c r="C98" i="31"/>
  <c r="C97" i="31"/>
  <c r="C96" i="31"/>
  <c r="C93" i="31"/>
  <c r="C92" i="31"/>
  <c r="C91" i="31"/>
  <c r="C90" i="31"/>
  <c r="C89" i="31"/>
  <c r="C88" i="31"/>
  <c r="C87" i="31"/>
  <c r="C86" i="31"/>
  <c r="C85" i="31"/>
  <c r="C82" i="31"/>
  <c r="C81" i="31"/>
  <c r="C80" i="31"/>
  <c r="C79" i="31"/>
  <c r="C78" i="31"/>
  <c r="C77" i="31"/>
  <c r="C76" i="31"/>
  <c r="C75" i="31"/>
  <c r="C74" i="31"/>
  <c r="C73" i="31"/>
  <c r="C72" i="31"/>
  <c r="C71" i="31"/>
  <c r="C70" i="31"/>
  <c r="C69" i="31"/>
  <c r="C68" i="31"/>
  <c r="C67" i="31"/>
  <c r="C66" i="31"/>
  <c r="C65" i="31"/>
  <c r="C64" i="31"/>
  <c r="C63" i="31"/>
  <c r="C62" i="31"/>
  <c r="C61" i="31"/>
  <c r="C60" i="31"/>
  <c r="C59" i="31"/>
  <c r="C58" i="31"/>
  <c r="C57" i="31"/>
  <c r="C56" i="31"/>
  <c r="C55" i="31"/>
  <c r="C54" i="31"/>
  <c r="C53" i="31"/>
  <c r="C52" i="31"/>
  <c r="C51" i="31"/>
  <c r="C50" i="31"/>
  <c r="C49" i="31"/>
  <c r="C48" i="31"/>
  <c r="C47" i="31"/>
  <c r="C46" i="31"/>
  <c r="C45" i="31"/>
  <c r="C44" i="31"/>
  <c r="C43" i="31"/>
  <c r="C42" i="31"/>
  <c r="C41" i="31"/>
  <c r="C38" i="31"/>
  <c r="C37" i="31"/>
  <c r="C36" i="31"/>
  <c r="C35" i="31"/>
  <c r="C34" i="31"/>
  <c r="C33" i="31"/>
  <c r="C32" i="31"/>
  <c r="C31" i="31"/>
  <c r="C30" i="31"/>
  <c r="C29" i="31"/>
  <c r="C28" i="31"/>
  <c r="C23" i="31"/>
  <c r="C22" i="31"/>
  <c r="C21" i="31"/>
  <c r="C20" i="31"/>
  <c r="C19" i="31"/>
  <c r="C18" i="31"/>
  <c r="C13" i="31"/>
  <c r="B13" i="31"/>
  <c r="C12" i="31"/>
  <c r="B12" i="31"/>
  <c r="C11" i="31"/>
  <c r="B11" i="31"/>
  <c r="C10" i="31"/>
  <c r="B10" i="31"/>
  <c r="C9" i="31"/>
  <c r="B9" i="31"/>
  <c r="C8" i="31"/>
  <c r="B8" i="31"/>
  <c r="C7" i="31"/>
  <c r="B7" i="31"/>
  <c r="C6" i="31"/>
  <c r="B6" i="31"/>
  <c r="C5" i="31"/>
  <c r="B5" i="31"/>
  <c r="C4" i="31"/>
  <c r="B4" i="31"/>
  <c r="C17" i="31" l="1"/>
  <c r="C223" i="30" l="1"/>
  <c r="C222" i="30"/>
  <c r="C221" i="30"/>
  <c r="C220" i="30"/>
  <c r="C219" i="30"/>
  <c r="C218" i="30"/>
  <c r="C217" i="30"/>
  <c r="C216" i="30"/>
  <c r="C215" i="30"/>
  <c r="C214" i="30"/>
  <c r="C213" i="30"/>
  <c r="C212" i="30"/>
  <c r="C211" i="30"/>
  <c r="C210" i="30"/>
  <c r="C209" i="30"/>
  <c r="C208" i="30"/>
  <c r="C207" i="30"/>
  <c r="C206" i="30"/>
  <c r="C205" i="30"/>
  <c r="C204" i="30"/>
  <c r="C203" i="30"/>
  <c r="C202" i="30"/>
  <c r="C201" i="30"/>
  <c r="C200" i="30"/>
  <c r="C199" i="30"/>
  <c r="C198" i="30"/>
  <c r="C197" i="30"/>
  <c r="C196" i="30"/>
  <c r="C195" i="30"/>
  <c r="C194" i="30"/>
  <c r="C193" i="30"/>
  <c r="C192" i="30"/>
  <c r="C191" i="30"/>
  <c r="C190" i="30"/>
  <c r="C189" i="30"/>
  <c r="C188" i="30"/>
  <c r="C187" i="30"/>
  <c r="C186" i="30"/>
  <c r="C185" i="30"/>
  <c r="C184" i="30"/>
  <c r="C183" i="30"/>
  <c r="C182" i="30"/>
  <c r="C181" i="30"/>
  <c r="C180" i="30"/>
  <c r="C179" i="30"/>
  <c r="C178" i="30"/>
  <c r="C177" i="30"/>
  <c r="C176" i="30"/>
  <c r="C175" i="30"/>
  <c r="C174" i="30"/>
  <c r="C173" i="30"/>
  <c r="C172" i="30"/>
  <c r="C171" i="30"/>
  <c r="C170" i="30"/>
  <c r="C169" i="30"/>
  <c r="C168" i="30"/>
  <c r="C167" i="30"/>
  <c r="C166" i="30"/>
  <c r="C165" i="30"/>
  <c r="C164" i="30"/>
  <c r="C163" i="30"/>
  <c r="C162" i="30"/>
  <c r="C161" i="30"/>
  <c r="C160" i="30"/>
  <c r="C159" i="30"/>
  <c r="C158" i="30"/>
  <c r="C157" i="30"/>
  <c r="C156" i="30"/>
  <c r="C155" i="30"/>
  <c r="C154" i="30"/>
  <c r="C153" i="30"/>
  <c r="C152" i="30"/>
  <c r="C151" i="30"/>
  <c r="C150" i="30"/>
  <c r="C149" i="30"/>
  <c r="C148" i="30"/>
  <c r="C147" i="30"/>
  <c r="C146" i="30"/>
  <c r="C145" i="30"/>
  <c r="C144" i="30"/>
  <c r="B144" i="30"/>
  <c r="B145" i="30" s="1"/>
  <c r="B146" i="30" s="1"/>
  <c r="B147" i="30" s="1"/>
  <c r="B148" i="30" s="1"/>
  <c r="B149" i="30" s="1"/>
  <c r="B150" i="30" s="1"/>
  <c r="B151" i="30" s="1"/>
  <c r="B152" i="30" s="1"/>
  <c r="B153" i="30" s="1"/>
  <c r="B154" i="30" s="1"/>
  <c r="B155" i="30" s="1"/>
  <c r="B156" i="30" s="1"/>
  <c r="B157" i="30" s="1"/>
  <c r="B158" i="30" s="1"/>
  <c r="B159" i="30" s="1"/>
  <c r="B160" i="30" s="1"/>
  <c r="B161" i="30" s="1"/>
  <c r="B162" i="30" s="1"/>
  <c r="B163" i="30" s="1"/>
  <c r="B164" i="30" s="1"/>
  <c r="B165" i="30" s="1"/>
  <c r="B166" i="30" s="1"/>
  <c r="B167" i="30" s="1"/>
  <c r="B168" i="30" s="1"/>
  <c r="B169" i="30" s="1"/>
  <c r="B170" i="30" s="1"/>
  <c r="B171" i="30" s="1"/>
  <c r="B172" i="30" s="1"/>
  <c r="B173" i="30" s="1"/>
  <c r="B174" i="30" s="1"/>
  <c r="B175" i="30" s="1"/>
  <c r="B176" i="30" s="1"/>
  <c r="B177" i="30" s="1"/>
  <c r="B178" i="30" s="1"/>
  <c r="B179" i="30" s="1"/>
  <c r="B180" i="30" s="1"/>
  <c r="B181" i="30" s="1"/>
  <c r="B182" i="30" s="1"/>
  <c r="B183" i="30" s="1"/>
  <c r="B184" i="30" s="1"/>
  <c r="B185" i="30" s="1"/>
  <c r="B186" i="30" s="1"/>
  <c r="B187" i="30" s="1"/>
  <c r="B188" i="30" s="1"/>
  <c r="B189" i="30" s="1"/>
  <c r="B190" i="30" s="1"/>
  <c r="B191" i="30" s="1"/>
  <c r="B192" i="30" s="1"/>
  <c r="B193" i="30" s="1"/>
  <c r="B194" i="30" s="1"/>
  <c r="B195" i="30" s="1"/>
  <c r="B196" i="30" s="1"/>
  <c r="B197" i="30" s="1"/>
  <c r="B198" i="30" s="1"/>
  <c r="B199" i="30" s="1"/>
  <c r="B200" i="30" s="1"/>
  <c r="B201" i="30" s="1"/>
  <c r="B202" i="30" s="1"/>
  <c r="B203" i="30" s="1"/>
  <c r="B204" i="30" s="1"/>
  <c r="B205" i="30" s="1"/>
  <c r="B206" i="30" s="1"/>
  <c r="B207" i="30" s="1"/>
  <c r="B208" i="30" s="1"/>
  <c r="B209" i="30" s="1"/>
  <c r="B210" i="30" s="1"/>
  <c r="B211" i="30" s="1"/>
  <c r="B212" i="30" s="1"/>
  <c r="B213" i="30" s="1"/>
  <c r="B214" i="30" s="1"/>
  <c r="B215" i="30" s="1"/>
  <c r="B216" i="30" s="1"/>
  <c r="B217" i="30" s="1"/>
  <c r="B218" i="30" s="1"/>
  <c r="B219" i="30" s="1"/>
  <c r="B220" i="30" s="1"/>
  <c r="B221" i="30" s="1"/>
  <c r="B222" i="30" s="1"/>
  <c r="B223" i="30" s="1"/>
  <c r="C143" i="30"/>
  <c r="C140" i="30"/>
  <c r="C138" i="30"/>
  <c r="C137" i="30"/>
  <c r="C136" i="30"/>
  <c r="C135" i="30"/>
  <c r="C125" i="30"/>
  <c r="C122" i="30"/>
  <c r="C121" i="30"/>
  <c r="C120" i="30"/>
  <c r="C119" i="30"/>
  <c r="C118" i="30"/>
  <c r="C117" i="30"/>
  <c r="C116" i="30"/>
  <c r="C115" i="30"/>
  <c r="C114" i="30"/>
  <c r="C113" i="30"/>
  <c r="C112" i="30"/>
  <c r="C111" i="30"/>
  <c r="C110" i="30"/>
  <c r="C109" i="30"/>
  <c r="C108" i="30"/>
  <c r="C107" i="30"/>
  <c r="C106" i="30"/>
  <c r="C105" i="30"/>
  <c r="C104" i="30"/>
  <c r="C103" i="30"/>
  <c r="C102" i="30"/>
  <c r="C101" i="30"/>
  <c r="C100" i="30"/>
  <c r="C99" i="30"/>
  <c r="C98" i="30"/>
  <c r="C97" i="30"/>
  <c r="C96" i="30"/>
  <c r="C93" i="30"/>
  <c r="C92" i="30"/>
  <c r="C91" i="30"/>
  <c r="C90" i="30"/>
  <c r="C89" i="30"/>
  <c r="C88" i="30"/>
  <c r="C87" i="30"/>
  <c r="C86" i="30"/>
  <c r="C85" i="30"/>
  <c r="C82" i="30"/>
  <c r="C81" i="30"/>
  <c r="C80" i="30"/>
  <c r="C79" i="30"/>
  <c r="C78" i="30"/>
  <c r="C77" i="30"/>
  <c r="C76" i="30"/>
  <c r="C75" i="30"/>
  <c r="C74" i="30"/>
  <c r="C73" i="30"/>
  <c r="C72" i="30"/>
  <c r="C71" i="30"/>
  <c r="C70" i="30"/>
  <c r="C69" i="30"/>
  <c r="C68" i="30"/>
  <c r="C67" i="30"/>
  <c r="C66" i="30"/>
  <c r="C65" i="30"/>
  <c r="C64" i="30"/>
  <c r="C63" i="30"/>
  <c r="C62" i="30"/>
  <c r="C61" i="30"/>
  <c r="C60" i="30"/>
  <c r="C59" i="30"/>
  <c r="C58" i="30"/>
  <c r="C57" i="30"/>
  <c r="C56" i="30"/>
  <c r="C55" i="30"/>
  <c r="C54" i="30"/>
  <c r="C53" i="30"/>
  <c r="C52" i="30"/>
  <c r="C51" i="30"/>
  <c r="C50" i="30"/>
  <c r="C49" i="30"/>
  <c r="C48" i="30"/>
  <c r="C47" i="30"/>
  <c r="C46" i="30"/>
  <c r="C45" i="30"/>
  <c r="C44" i="30"/>
  <c r="C43" i="30"/>
  <c r="C42" i="30"/>
  <c r="C41" i="30"/>
  <c r="C38" i="30"/>
  <c r="C37" i="30"/>
  <c r="C36" i="30"/>
  <c r="C35" i="30"/>
  <c r="C34" i="30"/>
  <c r="C33" i="30"/>
  <c r="C32" i="30"/>
  <c r="C31" i="30"/>
  <c r="C30" i="30"/>
  <c r="C29" i="30"/>
  <c r="C28" i="30"/>
  <c r="C23" i="30"/>
  <c r="C22" i="30"/>
  <c r="C21" i="30"/>
  <c r="C20" i="30"/>
  <c r="C19" i="30"/>
  <c r="C18" i="30"/>
  <c r="C13" i="30"/>
  <c r="B13" i="30"/>
  <c r="C12" i="30"/>
  <c r="B12" i="30"/>
  <c r="C11" i="30"/>
  <c r="B11" i="30"/>
  <c r="C10" i="30"/>
  <c r="B10" i="30"/>
  <c r="C9" i="30"/>
  <c r="B9" i="30"/>
  <c r="C8" i="30"/>
  <c r="B8" i="30"/>
  <c r="C7" i="30"/>
  <c r="B7" i="30"/>
  <c r="C6" i="30"/>
  <c r="B6" i="30"/>
  <c r="C5" i="30"/>
  <c r="B5" i="30"/>
  <c r="C4" i="30"/>
  <c r="B4" i="30"/>
  <c r="C17" i="30" l="1"/>
  <c r="C223" i="29" l="1"/>
  <c r="C222" i="29"/>
  <c r="C221" i="29"/>
  <c r="C220" i="29"/>
  <c r="C219" i="29"/>
  <c r="C218" i="29"/>
  <c r="C217" i="29"/>
  <c r="C216" i="29"/>
  <c r="C215" i="29"/>
  <c r="C214" i="29"/>
  <c r="C213" i="29"/>
  <c r="C212" i="29"/>
  <c r="C211" i="29"/>
  <c r="C210" i="29"/>
  <c r="C209" i="29"/>
  <c r="C208" i="29"/>
  <c r="C207" i="29"/>
  <c r="C206" i="29"/>
  <c r="C205" i="29"/>
  <c r="C204" i="29"/>
  <c r="C203" i="29"/>
  <c r="C202" i="29"/>
  <c r="C201" i="29"/>
  <c r="C200" i="29"/>
  <c r="C199" i="29"/>
  <c r="C198" i="29"/>
  <c r="C197" i="29"/>
  <c r="C196" i="29"/>
  <c r="C195" i="29"/>
  <c r="C194" i="29"/>
  <c r="C193" i="29"/>
  <c r="C192" i="29"/>
  <c r="C191" i="29"/>
  <c r="C190" i="29"/>
  <c r="C189" i="29"/>
  <c r="C188" i="29"/>
  <c r="C187" i="29"/>
  <c r="C186" i="29"/>
  <c r="C185" i="29"/>
  <c r="C184" i="29"/>
  <c r="C183" i="29"/>
  <c r="C182" i="29"/>
  <c r="C181" i="29"/>
  <c r="C180" i="29"/>
  <c r="C179" i="29"/>
  <c r="C178" i="29"/>
  <c r="C177" i="29"/>
  <c r="C176" i="29"/>
  <c r="C175" i="29"/>
  <c r="C174" i="29"/>
  <c r="C173" i="29"/>
  <c r="C172" i="29"/>
  <c r="C171" i="29"/>
  <c r="C170" i="29"/>
  <c r="C169" i="29"/>
  <c r="C168" i="29"/>
  <c r="C167" i="29"/>
  <c r="C166" i="29"/>
  <c r="C165" i="29"/>
  <c r="C164" i="29"/>
  <c r="C163" i="29"/>
  <c r="C162" i="29"/>
  <c r="C161" i="29"/>
  <c r="C160" i="29"/>
  <c r="C159" i="29"/>
  <c r="C158" i="29"/>
  <c r="C157" i="29"/>
  <c r="C156" i="29"/>
  <c r="C155" i="29"/>
  <c r="C154" i="29"/>
  <c r="C153" i="29"/>
  <c r="C152" i="29"/>
  <c r="C151" i="29"/>
  <c r="C150" i="29"/>
  <c r="C149" i="29"/>
  <c r="C148" i="29"/>
  <c r="C147" i="29"/>
  <c r="C146" i="29"/>
  <c r="C145" i="29"/>
  <c r="C144" i="29"/>
  <c r="B144" i="29"/>
  <c r="B145" i="29" s="1"/>
  <c r="B146" i="29" s="1"/>
  <c r="B147" i="29" s="1"/>
  <c r="B148" i="29" s="1"/>
  <c r="B149" i="29" s="1"/>
  <c r="B150" i="29" s="1"/>
  <c r="B151" i="29" s="1"/>
  <c r="B152" i="29" s="1"/>
  <c r="B153" i="29" s="1"/>
  <c r="B154" i="29" s="1"/>
  <c r="B155" i="29" s="1"/>
  <c r="B156" i="29" s="1"/>
  <c r="B157" i="29" s="1"/>
  <c r="B158" i="29" s="1"/>
  <c r="B159" i="29" s="1"/>
  <c r="B160" i="29" s="1"/>
  <c r="B161" i="29" s="1"/>
  <c r="B162" i="29" s="1"/>
  <c r="B163" i="29" s="1"/>
  <c r="B164" i="29" s="1"/>
  <c r="B165" i="29" s="1"/>
  <c r="B166" i="29" s="1"/>
  <c r="B167" i="29" s="1"/>
  <c r="B168" i="29" s="1"/>
  <c r="B169" i="29" s="1"/>
  <c r="B170" i="29" s="1"/>
  <c r="B171" i="29" s="1"/>
  <c r="B172" i="29" s="1"/>
  <c r="B173" i="29" s="1"/>
  <c r="B174" i="29" s="1"/>
  <c r="B175" i="29" s="1"/>
  <c r="B176" i="29" s="1"/>
  <c r="B177" i="29" s="1"/>
  <c r="B178" i="29" s="1"/>
  <c r="B179" i="29" s="1"/>
  <c r="B180" i="29" s="1"/>
  <c r="B181" i="29" s="1"/>
  <c r="B182" i="29" s="1"/>
  <c r="B183" i="29" s="1"/>
  <c r="B184" i="29" s="1"/>
  <c r="B185" i="29" s="1"/>
  <c r="B186" i="29" s="1"/>
  <c r="B187" i="29" s="1"/>
  <c r="B188" i="29" s="1"/>
  <c r="B189" i="29" s="1"/>
  <c r="B190" i="29" s="1"/>
  <c r="B191" i="29" s="1"/>
  <c r="B192" i="29" s="1"/>
  <c r="B193" i="29" s="1"/>
  <c r="B194" i="29" s="1"/>
  <c r="B195" i="29" s="1"/>
  <c r="B196" i="29" s="1"/>
  <c r="B197" i="29" s="1"/>
  <c r="B198" i="29" s="1"/>
  <c r="B199" i="29" s="1"/>
  <c r="B200" i="29" s="1"/>
  <c r="B201" i="29" s="1"/>
  <c r="B202" i="29" s="1"/>
  <c r="B203" i="29" s="1"/>
  <c r="B204" i="29" s="1"/>
  <c r="B205" i="29" s="1"/>
  <c r="B206" i="29" s="1"/>
  <c r="B207" i="29" s="1"/>
  <c r="B208" i="29" s="1"/>
  <c r="B209" i="29" s="1"/>
  <c r="B210" i="29" s="1"/>
  <c r="B211" i="29" s="1"/>
  <c r="B212" i="29" s="1"/>
  <c r="B213" i="29" s="1"/>
  <c r="B214" i="29" s="1"/>
  <c r="B215" i="29" s="1"/>
  <c r="B216" i="29" s="1"/>
  <c r="B217" i="29" s="1"/>
  <c r="B218" i="29" s="1"/>
  <c r="B219" i="29" s="1"/>
  <c r="B220" i="29" s="1"/>
  <c r="B221" i="29" s="1"/>
  <c r="B222" i="29" s="1"/>
  <c r="B223" i="29" s="1"/>
  <c r="C143" i="29"/>
  <c r="C140" i="29"/>
  <c r="C138" i="29"/>
  <c r="C137" i="29"/>
  <c r="C136" i="29"/>
  <c r="C135" i="29"/>
  <c r="C125" i="29"/>
  <c r="C122" i="29"/>
  <c r="C121" i="29"/>
  <c r="C120" i="29"/>
  <c r="C119" i="29"/>
  <c r="C118" i="29"/>
  <c r="C117" i="29"/>
  <c r="C116" i="29"/>
  <c r="C115" i="29"/>
  <c r="C114" i="29"/>
  <c r="C113" i="29"/>
  <c r="C112" i="29"/>
  <c r="C111" i="29"/>
  <c r="C110" i="29"/>
  <c r="C109" i="29"/>
  <c r="C108" i="29"/>
  <c r="C107" i="29"/>
  <c r="C106" i="29"/>
  <c r="C105" i="29"/>
  <c r="C104" i="29"/>
  <c r="C103" i="29"/>
  <c r="C102" i="29"/>
  <c r="C101" i="29"/>
  <c r="C100" i="29"/>
  <c r="C99" i="29"/>
  <c r="C98" i="29"/>
  <c r="C97" i="29"/>
  <c r="C96" i="29"/>
  <c r="C93" i="29"/>
  <c r="C92" i="29"/>
  <c r="C91" i="29"/>
  <c r="C90" i="29"/>
  <c r="C89" i="29"/>
  <c r="C88" i="29"/>
  <c r="C87" i="29"/>
  <c r="C86" i="29"/>
  <c r="C85" i="29"/>
  <c r="C82" i="29"/>
  <c r="C81" i="29"/>
  <c r="C80" i="29"/>
  <c r="C79" i="29"/>
  <c r="C78" i="29"/>
  <c r="C77" i="29"/>
  <c r="C76" i="29"/>
  <c r="C75" i="29"/>
  <c r="C74" i="29"/>
  <c r="C73" i="29"/>
  <c r="C72" i="29"/>
  <c r="C71" i="29"/>
  <c r="C70" i="29"/>
  <c r="C69" i="29"/>
  <c r="C68" i="29"/>
  <c r="C67" i="29"/>
  <c r="C66" i="29"/>
  <c r="C65" i="29"/>
  <c r="C64" i="29"/>
  <c r="C63" i="29"/>
  <c r="C62" i="29"/>
  <c r="C61" i="29"/>
  <c r="C60" i="29"/>
  <c r="C59" i="29"/>
  <c r="C58" i="29"/>
  <c r="C57" i="29"/>
  <c r="C56" i="29"/>
  <c r="C55" i="29"/>
  <c r="C54" i="29"/>
  <c r="C53" i="29"/>
  <c r="C52" i="29"/>
  <c r="C51" i="29"/>
  <c r="C50" i="29"/>
  <c r="C49" i="29"/>
  <c r="C48" i="29"/>
  <c r="C47" i="29"/>
  <c r="C46" i="29"/>
  <c r="C45" i="29"/>
  <c r="C44" i="29"/>
  <c r="C43" i="29"/>
  <c r="C42" i="29"/>
  <c r="C41" i="29"/>
  <c r="C38" i="29"/>
  <c r="C37" i="29"/>
  <c r="C36" i="29"/>
  <c r="C35" i="29"/>
  <c r="C34" i="29"/>
  <c r="C33" i="29"/>
  <c r="C32" i="29"/>
  <c r="C31" i="29"/>
  <c r="C30" i="29"/>
  <c r="C29" i="29"/>
  <c r="C28" i="29"/>
  <c r="C23" i="29"/>
  <c r="C22" i="29"/>
  <c r="C21" i="29"/>
  <c r="C20" i="29"/>
  <c r="C19" i="29"/>
  <c r="C18" i="29"/>
  <c r="C13" i="29"/>
  <c r="B13" i="29"/>
  <c r="C12" i="29"/>
  <c r="B12" i="29"/>
  <c r="C11" i="29"/>
  <c r="B11" i="29"/>
  <c r="C10" i="29"/>
  <c r="B10" i="29"/>
  <c r="C9" i="29"/>
  <c r="B9" i="29"/>
  <c r="C8" i="29"/>
  <c r="B8" i="29"/>
  <c r="C7" i="29"/>
  <c r="B7" i="29"/>
  <c r="C6" i="29"/>
  <c r="B6" i="29"/>
  <c r="C5" i="29"/>
  <c r="B5" i="29"/>
  <c r="C4" i="29"/>
  <c r="B4" i="29"/>
  <c r="C17" i="29" l="1"/>
</calcChain>
</file>

<file path=xl/sharedStrings.xml><?xml version="1.0" encoding="utf-8"?>
<sst xmlns="http://schemas.openxmlformats.org/spreadsheetml/2006/main" count="2410" uniqueCount="227">
  <si>
    <t>Предельный уровень цены на тепловую энергию (мощность), рассчитанный в соответствии с частью 1 статьи 23.6 Федерального закона от 27.07.2010 № 190-ФЗ "О теплоснабжении" и Постановлением № 1562, а также сведения о параметрах, использованных при расчете</t>
  </si>
  <si>
    <t>Дата:</t>
  </si>
  <si>
    <t>Информация о системе теплоснабжения, в отношении которой выполняется расчет:</t>
  </si>
  <si>
    <t>Предельный уровень цены на тепловую энергию (мощность) и его составляющие, обеспечивающие компенсацию расходов:</t>
  </si>
  <si>
    <t>№пп</t>
  </si>
  <si>
    <t>Наименование</t>
  </si>
  <si>
    <t>Значения</t>
  </si>
  <si>
    <t>Уровень цены на тепловую энергию (мощность) без НДС, руб./Гкал</t>
  </si>
  <si>
    <t>1.1</t>
  </si>
  <si>
    <r>
      <t>Составляющая предельного уровня цены на тепловую энергию (мощность), обеспечивающая компенсацию расходов на топливо при производстве тепловой энергии котельной в i-м расчетном периоде регулирования, руб./Гкал (</t>
    </r>
    <r>
      <rPr>
        <b/>
        <sz val="11"/>
        <color theme="1"/>
        <rFont val="Tahoma"/>
        <family val="2"/>
        <charset val="204"/>
      </rPr>
      <t>РТ</t>
    </r>
    <r>
      <rPr>
        <b/>
        <vertAlign val="subscript"/>
        <sz val="11"/>
        <color theme="1"/>
        <rFont val="Tahoma"/>
        <family val="2"/>
        <charset val="204"/>
      </rPr>
      <t>i</t>
    </r>
    <r>
      <rPr>
        <sz val="10"/>
        <color theme="1"/>
        <rFont val="Tahoma"/>
        <family val="2"/>
        <charset val="204"/>
      </rPr>
      <t>)</t>
    </r>
  </si>
  <si>
    <t>1.2</t>
  </si>
  <si>
    <r>
      <t>Составляющая предельного уровня цены на тепловую энергию (мощность), обеспечивающая возврат капитальных затрат на строительство котельной и тепловых сетей в i-м расчетном периоде регулирования, руб./Гкал (</t>
    </r>
    <r>
      <rPr>
        <b/>
        <sz val="11"/>
        <color theme="1"/>
        <rFont val="Tahoma"/>
        <family val="2"/>
        <charset val="204"/>
      </rPr>
      <t>КР</t>
    </r>
    <r>
      <rPr>
        <b/>
        <vertAlign val="subscript"/>
        <sz val="11"/>
        <color theme="1"/>
        <rFont val="Tahoma"/>
        <family val="2"/>
        <charset val="204"/>
      </rPr>
      <t>i</t>
    </r>
    <r>
      <rPr>
        <sz val="10"/>
        <color theme="1"/>
        <rFont val="Tahoma"/>
        <family val="2"/>
        <charset val="204"/>
      </rPr>
      <t>)</t>
    </r>
  </si>
  <si>
    <t>1.3</t>
  </si>
  <si>
    <r>
      <t>Составляющая предельного уровня цены на тепловую энергию (мощность), обеспечивающая компенсацию расходов на уплату налогов в i-м расчетном периоде регулирования (</t>
    </r>
    <r>
      <rPr>
        <b/>
        <sz val="11"/>
        <color theme="1"/>
        <rFont val="Tahoma"/>
        <family val="2"/>
        <charset val="204"/>
      </rPr>
      <t>Н</t>
    </r>
    <r>
      <rPr>
        <b/>
        <vertAlign val="subscript"/>
        <sz val="11"/>
        <color theme="1"/>
        <rFont val="Tahoma"/>
        <family val="2"/>
        <charset val="204"/>
      </rPr>
      <t>i</t>
    </r>
    <r>
      <rPr>
        <sz val="10"/>
        <color theme="1"/>
        <rFont val="Tahoma"/>
        <family val="2"/>
        <charset val="204"/>
      </rPr>
      <t>)</t>
    </r>
  </si>
  <si>
    <t>1.4</t>
  </si>
  <si>
    <r>
      <t>Составляющая предельного уровня цены на тепловую энергию (мощность), обеспечивающая компенсацию прочих расходов при производстве тепловой энергии котельной в i-м расчетном периоде регулирования, руб./Гкал (</t>
    </r>
    <r>
      <rPr>
        <b/>
        <sz val="11"/>
        <color theme="1"/>
        <rFont val="Tahoma"/>
        <family val="2"/>
        <charset val="204"/>
      </rPr>
      <t>ПР</t>
    </r>
    <r>
      <rPr>
        <b/>
        <vertAlign val="subscript"/>
        <sz val="11"/>
        <color theme="1"/>
        <rFont val="Tahoma"/>
        <family val="2"/>
        <charset val="204"/>
      </rPr>
      <t>i</t>
    </r>
    <r>
      <rPr>
        <sz val="10"/>
        <color theme="1"/>
        <rFont val="Tahoma"/>
        <family val="2"/>
        <charset val="204"/>
      </rPr>
      <t>)</t>
    </r>
  </si>
  <si>
    <t>1.5</t>
  </si>
  <si>
    <r>
      <t>Составляющая предельного уровня цены на тепловую энергию (мощность), обеспечивающая создание резерва по сомнительным долгам в i-м расчетном периоде регулирования, руб./Гкал (</t>
    </r>
    <r>
      <rPr>
        <b/>
        <sz val="11"/>
        <color theme="1"/>
        <rFont val="Tahoma"/>
        <family val="2"/>
        <charset val="204"/>
      </rPr>
      <t>РД</t>
    </r>
    <r>
      <rPr>
        <b/>
        <vertAlign val="subscript"/>
        <sz val="11"/>
        <color theme="1"/>
        <rFont val="Tahoma"/>
        <family val="2"/>
        <charset val="204"/>
      </rPr>
      <t>i</t>
    </r>
    <r>
      <rPr>
        <sz val="10"/>
        <color theme="1"/>
        <rFont val="Tahoma"/>
        <family val="2"/>
        <charset val="204"/>
      </rPr>
      <t>)</t>
    </r>
  </si>
  <si>
    <t>1.6</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</si>
  <si>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 руб./Гкал </t>
    </r>
    <r>
      <rPr>
        <sz val="10"/>
        <color theme="1"/>
        <rFont val="Tahoma"/>
        <family val="2"/>
        <charset val="204"/>
      </rPr>
      <t>(</t>
    </r>
    <r>
      <rPr>
        <b/>
        <sz val="11"/>
        <color theme="1"/>
        <rFont val="Calibri"/>
        <family val="2"/>
        <charset val="204"/>
      </rPr>
      <t>Δ</t>
    </r>
    <r>
      <rPr>
        <b/>
        <sz val="11"/>
        <color theme="1"/>
        <rFont val="Tahoma"/>
        <family val="2"/>
        <charset val="204"/>
      </rPr>
      <t>B</t>
    </r>
    <r>
      <rPr>
        <b/>
        <vertAlign val="subscript"/>
        <sz val="11"/>
        <color theme="1"/>
        <rFont val="Tahoma"/>
        <family val="2"/>
        <charset val="204"/>
      </rPr>
      <t>i</t>
    </r>
    <r>
      <rPr>
        <sz val="10"/>
        <color theme="1"/>
        <rFont val="Tahoma"/>
        <family val="2"/>
        <charset val="204"/>
      </rPr>
      <t>)</t>
    </r>
  </si>
  <si>
    <t>Параметры, использованные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i-м расчетном периоде регулирования</t>
  </si>
  <si>
    <t>Низшая теплота сгорания натурального топлива (угля), ккал/кг</t>
  </si>
  <si>
    <r>
      <t>Фактическая цена на топливо (уголь), используемое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 / т н.т.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</si>
  <si>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r>
      <t>Прогнозный индекс роста цены на топливо в (i-1)-м расчетном периоде регулирования, % (</t>
    </r>
    <r>
      <rPr>
        <b/>
        <sz val="11"/>
        <color theme="1"/>
        <rFont val="Tahoma"/>
        <family val="2"/>
        <charset val="204"/>
      </rPr>
      <t>I</t>
    </r>
    <r>
      <rPr>
        <b/>
        <vertAlign val="subscript"/>
        <sz val="11"/>
        <color theme="1"/>
        <rFont val="Tahoma"/>
        <family val="2"/>
        <charset val="204"/>
      </rPr>
      <t>i-1,k</t>
    </r>
    <r>
      <rPr>
        <b/>
        <vertAlign val="superscript"/>
        <sz val="11"/>
        <color theme="1"/>
        <rFont val="Tahoma"/>
        <family val="2"/>
        <charset val="204"/>
      </rPr>
      <t>П</t>
    </r>
    <r>
      <rPr>
        <sz val="10"/>
        <color theme="1"/>
        <rFont val="Tahoma"/>
        <family val="2"/>
        <charset val="204"/>
      </rPr>
      <t>)</t>
    </r>
  </si>
  <si>
    <r>
      <t>Прогнозный индекс роста цены на топливо в i-м расчетном периоде регулирования, % (</t>
    </r>
    <r>
      <rPr>
        <b/>
        <sz val="11"/>
        <color theme="1"/>
        <rFont val="Tahoma"/>
        <family val="2"/>
        <charset val="204"/>
      </rPr>
      <t>I</t>
    </r>
    <r>
      <rPr>
        <b/>
        <vertAlign val="subscript"/>
        <sz val="11"/>
        <color theme="1"/>
        <rFont val="Tahoma"/>
        <family val="2"/>
        <charset val="204"/>
      </rPr>
      <t>i,k</t>
    </r>
    <r>
      <rPr>
        <b/>
        <vertAlign val="superscript"/>
        <sz val="11"/>
        <color theme="1"/>
        <rFont val="Tahoma"/>
        <family val="2"/>
        <charset val="204"/>
      </rPr>
      <t>П</t>
    </r>
    <r>
      <rPr>
        <sz val="10"/>
        <color theme="1"/>
        <rFont val="Tahoma"/>
        <family val="2"/>
        <charset val="204"/>
      </rPr>
      <t>)</t>
    </r>
  </si>
  <si>
    <r>
      <t>Удельный расход условного топлива при производстве тепловой энергии котельной с использованием угля в i-м расчетном периоде регулирования, кг у.т./Гкал (</t>
    </r>
    <r>
      <rPr>
        <b/>
        <i/>
        <sz val="11"/>
        <color theme="1"/>
        <rFont val="Tahoma"/>
        <family val="2"/>
        <charset val="204"/>
      </rPr>
      <t>b</t>
    </r>
    <r>
      <rPr>
        <b/>
        <i/>
        <vertAlign val="subscript"/>
        <sz val="11"/>
        <color theme="1"/>
        <rFont val="Tahoma"/>
        <family val="2"/>
        <charset val="204"/>
      </rPr>
      <t>i,k</t>
    </r>
    <r>
      <rPr>
        <i/>
        <sz val="10"/>
        <color theme="1"/>
        <rFont val="Tahoma"/>
        <family val="2"/>
        <charset val="204"/>
      </rPr>
      <t>)</t>
    </r>
  </si>
  <si>
    <t>Низшая теплота сгорания 1 кг условного топлива</t>
  </si>
  <si>
    <t>1.7</t>
  </si>
  <si>
    <r>
      <t>Коэффициент перевода натурального топлива в условное топливо, кг у.т./кг (</t>
    </r>
    <r>
      <rPr>
        <b/>
        <sz val="11"/>
        <color theme="1"/>
        <rFont val="Tahoma"/>
        <family val="2"/>
        <charset val="204"/>
      </rPr>
      <t>К</t>
    </r>
    <r>
      <rPr>
        <sz val="10"/>
        <color theme="1"/>
        <rFont val="Tahoma"/>
        <family val="2"/>
        <charset val="204"/>
      </rPr>
      <t>)</t>
    </r>
  </si>
  <si>
    <t>1.8</t>
  </si>
  <si>
    <r>
      <t>Объем отпуска тепловой энергии с коллекторов котельной (</t>
    </r>
    <r>
      <rPr>
        <b/>
        <sz val="11"/>
        <rFont val="Tahoma"/>
        <family val="2"/>
        <charset val="204"/>
      </rPr>
      <t>Q</t>
    </r>
    <r>
      <rPr>
        <b/>
        <vertAlign val="superscript"/>
        <sz val="11"/>
        <rFont val="Tahoma"/>
        <family val="2"/>
        <charset val="204"/>
      </rPr>
      <t>ОТП</t>
    </r>
    <r>
      <rPr>
        <sz val="10"/>
        <rFont val="Tahoma"/>
        <family val="2"/>
        <charset val="204"/>
      </rPr>
      <t>)</t>
    </r>
  </si>
  <si>
    <t>1.8.1</t>
  </si>
  <si>
    <r>
      <t>Объем полезного отпуска тепловой энергии котельной (</t>
    </r>
    <r>
      <rPr>
        <b/>
        <sz val="11"/>
        <color theme="1"/>
        <rFont val="Tahoma"/>
        <family val="2"/>
        <charset val="204"/>
      </rPr>
      <t>Q</t>
    </r>
    <r>
      <rPr>
        <b/>
        <vertAlign val="superscript"/>
        <sz val="11"/>
        <color theme="1"/>
        <rFont val="Tahoma"/>
        <family val="2"/>
        <charset val="204"/>
      </rPr>
      <t>ПО</t>
    </r>
    <r>
      <rPr>
        <sz val="10"/>
        <color theme="1"/>
        <rFont val="Tahoma"/>
        <family val="2"/>
        <charset val="204"/>
      </rPr>
      <t>)</t>
    </r>
  </si>
  <si>
    <t>1.8.2</t>
  </si>
  <si>
    <r>
      <t>Коэффициент учета потерь тепловой энергии в тепловых сетях(</t>
    </r>
    <r>
      <rPr>
        <b/>
        <i/>
        <sz val="10"/>
        <color theme="1"/>
        <rFont val="Tahoma"/>
        <family val="2"/>
        <charset val="204"/>
      </rPr>
      <t>К</t>
    </r>
    <r>
      <rPr>
        <b/>
        <i/>
        <vertAlign val="superscript"/>
        <sz val="10"/>
        <color theme="1"/>
        <rFont val="Tahoma"/>
        <family val="2"/>
        <charset val="204"/>
      </rPr>
      <t>П</t>
    </r>
    <r>
      <rPr>
        <i/>
        <sz val="10"/>
        <color theme="1"/>
        <rFont val="Tahoma"/>
        <family val="2"/>
        <charset val="204"/>
      </rPr>
      <t>)</t>
    </r>
  </si>
  <si>
    <t>1.9</t>
  </si>
  <si>
    <r>
      <t>Коэффициент учета стоимости транспортных услуг, оказываемых на подъездных железнодорожных путях организациями промышленного железнодорожного транспорта и другими хозяйствующими субъектами независимо от организационно-правовой формы, за исключением организаций федерального железнодорожного транспорта (</t>
    </r>
    <r>
      <rPr>
        <b/>
        <i/>
        <sz val="10"/>
        <color theme="1"/>
        <rFont val="Tahoma"/>
        <family val="2"/>
        <charset val="204"/>
      </rPr>
      <t>К</t>
    </r>
    <r>
      <rPr>
        <b/>
        <i/>
        <vertAlign val="superscript"/>
        <sz val="10"/>
        <color theme="1"/>
        <rFont val="Tahoma"/>
        <family val="2"/>
        <charset val="204"/>
      </rPr>
      <t>ппжт</t>
    </r>
    <r>
      <rPr>
        <i/>
        <sz val="10"/>
        <color theme="1"/>
        <rFont val="Tahoma"/>
        <family val="2"/>
        <charset val="204"/>
      </rPr>
      <t xml:space="preserve">) </t>
    </r>
  </si>
  <si>
    <t>2</t>
  </si>
  <si>
    <t>Параметры, использованные при расчете составляющей предельного уровня цены на тепловую энергию (мощность), обеспечивающей возврат капитальных затрат на строительство котельной и тепловых сетей в i-м расчетном периоде регулирования</t>
  </si>
  <si>
    <t>2.1</t>
  </si>
  <si>
    <t>Температурная зона, к которой относится поселение или городской округ, на территории которого находится система теплоснабжения</t>
  </si>
  <si>
    <t>2.2</t>
  </si>
  <si>
    <t>Степень сейсмической опасности сейсмического района, к которому относится поселение или городской округ, на территории которого находится система теплоснабжения</t>
  </si>
  <si>
    <t>2.3</t>
  </si>
  <si>
    <t>Расстояние от границы системы теплоснабжения до границы ближайшего административного центра субъекта Российской Федерации с железнодорожным сообщением, км</t>
  </si>
  <si>
    <t>2.4</t>
  </si>
  <si>
    <t>Поселение, городской округ, на территории которого находится система теплоснабжения, отнесено к территории распространения вечномерзлых грунтов?</t>
  </si>
  <si>
    <t>2.5</t>
  </si>
  <si>
    <r>
      <t>Величина капитальных затрат на строительство тепловых сетей в i-м расчетном периоде регулирования, тыс. руб. (</t>
    </r>
    <r>
      <rPr>
        <b/>
        <sz val="11"/>
        <color theme="1"/>
        <rFont val="Tahoma"/>
        <family val="2"/>
        <charset val="204"/>
      </rPr>
      <t>КЗ</t>
    </r>
    <r>
      <rPr>
        <b/>
        <vertAlign val="subscript"/>
        <sz val="11"/>
        <color theme="1"/>
        <rFont val="Tahoma"/>
        <family val="2"/>
        <charset val="204"/>
      </rPr>
      <t>i</t>
    </r>
    <r>
      <rPr>
        <b/>
        <vertAlign val="superscript"/>
        <sz val="11"/>
        <color theme="1"/>
        <rFont val="Tahoma"/>
        <family val="2"/>
        <charset val="204"/>
      </rPr>
      <t>сети</t>
    </r>
    <r>
      <rPr>
        <sz val="10"/>
        <color theme="1"/>
        <rFont val="Tahoma"/>
        <family val="2"/>
        <charset val="204"/>
      </rPr>
      <t>)</t>
    </r>
  </si>
  <si>
    <t>2.5.1</t>
  </si>
  <si>
    <r>
      <t xml:space="preserve">Базовая величина капитальных затрат на строительство тепловых сетей в базовом (2019) году, тыс. руб. </t>
    </r>
    <r>
      <rPr>
        <sz val="11"/>
        <color theme="1"/>
        <rFont val="Tahoma"/>
        <family val="2"/>
        <charset val="204"/>
      </rPr>
      <t>(</t>
    </r>
    <r>
      <rPr>
        <b/>
        <sz val="11"/>
        <color theme="1"/>
        <rFont val="Tahoma"/>
        <family val="2"/>
        <charset val="204"/>
      </rPr>
      <t>КЗ</t>
    </r>
    <r>
      <rPr>
        <b/>
        <vertAlign val="subscript"/>
        <sz val="11"/>
        <color theme="1"/>
        <rFont val="Tahoma"/>
        <family val="2"/>
        <charset val="204"/>
      </rPr>
      <t>б</t>
    </r>
    <r>
      <rPr>
        <b/>
        <vertAlign val="superscript"/>
        <sz val="11"/>
        <color theme="1"/>
        <rFont val="Tahoma"/>
        <family val="2"/>
        <charset val="204"/>
      </rPr>
      <t>сети(б)</t>
    </r>
    <r>
      <rPr>
        <sz val="11"/>
        <color theme="1"/>
        <rFont val="Tahoma"/>
        <family val="2"/>
        <charset val="204"/>
      </rPr>
      <t>)</t>
    </r>
  </si>
  <si>
    <t>2.5.1.1</t>
  </si>
  <si>
    <t>Расчетная температура наружного воздуха, которая соответствует температуре воздуха наиболее холодной пятидневки, в поселении, городском округе,°C</t>
  </si>
  <si>
    <t>2.5.1.2</t>
  </si>
  <si>
    <t>Поселение, городской округ, на территории которого находится система теплоснабжения, отнесено к районам Крайнего Севера или местностям, приравненным к районам Крайнего Севера?</t>
  </si>
  <si>
    <t>2.5.1.3</t>
  </si>
  <si>
    <r>
      <t>Сметная стоимость строительно-монтажных и пусконаладочных работ по объекту строительства "Внешние инженерные сети теплоснабжения", учитывающая прямые затраты, накладные расходы и сметную прибыль, в ценах 2001 года,тыс. рублей (</t>
    </r>
    <r>
      <rPr>
        <b/>
        <i/>
        <sz val="10"/>
        <color indexed="8"/>
        <rFont val="Tahoma"/>
        <family val="2"/>
        <charset val="204"/>
      </rPr>
      <t>Р</t>
    </r>
    <r>
      <rPr>
        <i/>
        <sz val="10"/>
        <color indexed="8"/>
        <rFont val="Tahoma"/>
        <family val="2"/>
        <charset val="204"/>
      </rPr>
      <t>)</t>
    </r>
  </si>
  <si>
    <t>2.5.1.4</t>
  </si>
  <si>
    <r>
      <t>Индекс изменения сметной стоимости строительно-монтажных и пусконаладочных работ по объекту строительства "Внешние инженерные сети теплоснабжения" на базовый год (</t>
    </r>
    <r>
      <rPr>
        <b/>
        <i/>
        <sz val="10"/>
        <color theme="1"/>
        <rFont val="Tahoma"/>
        <family val="2"/>
        <charset val="204"/>
      </rPr>
      <t>И</t>
    </r>
    <r>
      <rPr>
        <i/>
        <sz val="10"/>
        <color theme="1"/>
        <rFont val="Tahoma"/>
        <family val="2"/>
        <charset val="204"/>
      </rPr>
      <t>)</t>
    </r>
  </si>
  <si>
    <t>2.5.1.5</t>
  </si>
  <si>
    <r>
      <t>Коэффициент, применяемый для учета повышенной нормы накладных расходов к индексам изменения сметной стоимости строительно-монтажных и пусконаладочных работ в базовом году в случае отнесения поселения, городского округа к районам Крайнего Севера или местностям, приравненным к районам Крайнего Севера (</t>
    </r>
    <r>
      <rPr>
        <b/>
        <sz val="10"/>
        <color theme="1"/>
        <rFont val="Tahoma"/>
        <family val="2"/>
        <charset val="204"/>
      </rPr>
      <t>К</t>
    </r>
    <r>
      <rPr>
        <b/>
        <vertAlign val="superscript"/>
        <sz val="10"/>
        <color theme="1"/>
        <rFont val="Tahoma"/>
        <family val="2"/>
        <charset val="204"/>
      </rPr>
      <t>кс</t>
    </r>
    <r>
      <rPr>
        <sz val="10"/>
        <color theme="1"/>
        <rFont val="Tahoma"/>
        <family val="2"/>
        <charset val="204"/>
      </rPr>
      <t>)</t>
    </r>
  </si>
  <si>
    <t>2.5.1.6</t>
  </si>
  <si>
    <r>
      <t>Базовая величина капитальных затрат на основные средства тепловых сетей в базовом году, тыс.рублей (</t>
    </r>
    <r>
      <rPr>
        <b/>
        <i/>
        <sz val="10"/>
        <color theme="1"/>
        <rFont val="Tahoma"/>
        <family val="2"/>
        <charset val="204"/>
      </rPr>
      <t>КЗО</t>
    </r>
    <r>
      <rPr>
        <b/>
        <i/>
        <vertAlign val="subscript"/>
        <sz val="10"/>
        <color theme="1"/>
        <rFont val="Tahoma"/>
        <family val="2"/>
        <charset val="204"/>
      </rPr>
      <t>б</t>
    </r>
    <r>
      <rPr>
        <b/>
        <i/>
        <vertAlign val="superscript"/>
        <sz val="10"/>
        <color theme="1"/>
        <rFont val="Tahoma"/>
        <family val="2"/>
        <charset val="204"/>
      </rPr>
      <t>сети(б)</t>
    </r>
    <r>
      <rPr>
        <i/>
        <sz val="10"/>
        <color theme="1"/>
        <rFont val="Tahoma"/>
        <family val="2"/>
        <charset val="204"/>
      </rPr>
      <t>)</t>
    </r>
  </si>
  <si>
    <t>2.5.1.7</t>
  </si>
  <si>
    <r>
      <t>Сметная норма дополнительных затрат по виду строительства "Энергетическое строительство. Тепловые сети",% (</t>
    </r>
    <r>
      <rPr>
        <b/>
        <sz val="10"/>
        <color theme="1"/>
        <rFont val="Tahoma"/>
        <family val="2"/>
        <charset val="204"/>
      </rPr>
      <t>z</t>
    </r>
    <r>
      <rPr>
        <sz val="10"/>
        <color theme="1"/>
        <rFont val="Tahoma"/>
        <family val="2"/>
        <charset val="204"/>
      </rPr>
      <t>)</t>
    </r>
  </si>
  <si>
    <t>2.5.1.8</t>
  </si>
  <si>
    <r>
      <t>Коэффициент к сметным нормам по видам строительства (</t>
    </r>
    <r>
      <rPr>
        <b/>
        <sz val="10"/>
        <color theme="1"/>
        <rFont val="Tahoma"/>
        <family val="2"/>
        <charset val="204"/>
      </rPr>
      <t>h</t>
    </r>
    <r>
      <rPr>
        <sz val="10"/>
        <color theme="1"/>
        <rFont val="Tahoma"/>
        <family val="2"/>
        <charset val="204"/>
      </rPr>
      <t>)</t>
    </r>
  </si>
  <si>
    <t>2.5.2</t>
  </si>
  <si>
    <r>
      <t>Коэффициент сейсмического влияния для тепловых сетей (</t>
    </r>
    <r>
      <rPr>
        <b/>
        <i/>
        <sz val="11"/>
        <color theme="1"/>
        <rFont val="Tahoma"/>
        <family val="2"/>
        <charset val="204"/>
      </rPr>
      <t>К</t>
    </r>
    <r>
      <rPr>
        <b/>
        <i/>
        <vertAlign val="superscript"/>
        <sz val="11"/>
        <color theme="1"/>
        <rFont val="Tahoma"/>
        <family val="2"/>
        <charset val="204"/>
      </rPr>
      <t>сети,с</t>
    </r>
    <r>
      <rPr>
        <i/>
        <sz val="10"/>
        <color theme="1"/>
        <rFont val="Tahoma"/>
        <family val="2"/>
        <charset val="204"/>
      </rPr>
      <t>)</t>
    </r>
  </si>
  <si>
    <t>2.6</t>
  </si>
  <si>
    <r>
      <t>Величина капитальных затрат на строительство котельной с использованием угля в i-м расчетном периоде регулирования, тыс. руб. (</t>
    </r>
    <r>
      <rPr>
        <b/>
        <sz val="11"/>
        <color theme="1"/>
        <rFont val="Tahoma"/>
        <family val="2"/>
        <charset val="204"/>
      </rPr>
      <t>КЗ</t>
    </r>
    <r>
      <rPr>
        <b/>
        <vertAlign val="subscript"/>
        <sz val="11"/>
        <color theme="1"/>
        <rFont val="Tahoma"/>
        <family val="2"/>
        <charset val="204"/>
      </rPr>
      <t>i,k</t>
    </r>
    <r>
      <rPr>
        <b/>
        <vertAlign val="superscript"/>
        <sz val="11"/>
        <color theme="1"/>
        <rFont val="Tahoma"/>
        <family val="2"/>
        <charset val="204"/>
      </rPr>
      <t>кот</t>
    </r>
    <r>
      <rPr>
        <sz val="10"/>
        <color theme="1"/>
        <rFont val="Tahoma"/>
        <family val="2"/>
        <charset val="204"/>
      </rPr>
      <t>)</t>
    </r>
  </si>
  <si>
    <t>2.6.1</t>
  </si>
  <si>
    <r>
      <t>Базовая величина капитальных затрат на строительство котельной с использованием угля в базовом (2019) году (</t>
    </r>
    <r>
      <rPr>
        <b/>
        <i/>
        <sz val="11"/>
        <color theme="1"/>
        <rFont val="Tahoma"/>
        <family val="2"/>
        <charset val="204"/>
      </rPr>
      <t>КЗ</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</si>
  <si>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2.6.2</t>
  </si>
  <si>
    <r>
      <t>Коэффициент температурной зоны для котельной (</t>
    </r>
    <r>
      <rPr>
        <b/>
        <i/>
        <sz val="11"/>
        <color theme="1"/>
        <rFont val="Tahoma"/>
        <family val="2"/>
        <charset val="204"/>
      </rPr>
      <t>К</t>
    </r>
    <r>
      <rPr>
        <b/>
        <i/>
        <vertAlign val="superscript"/>
        <sz val="11"/>
        <color theme="1"/>
        <rFont val="Tahoma"/>
        <family val="2"/>
        <charset val="204"/>
      </rPr>
      <t>кот,т</t>
    </r>
    <r>
      <rPr>
        <i/>
        <sz val="10"/>
        <color theme="1"/>
        <rFont val="Tahoma"/>
        <family val="2"/>
        <charset val="204"/>
      </rPr>
      <t>)</t>
    </r>
  </si>
  <si>
    <t>2.6.3</t>
  </si>
  <si>
    <r>
      <t>Коэффициент сейсмического влияния для котельной(</t>
    </r>
    <r>
      <rPr>
        <b/>
        <i/>
        <sz val="11"/>
        <color theme="1"/>
        <rFont val="Tahoma"/>
        <family val="2"/>
        <charset val="204"/>
      </rPr>
      <t>К</t>
    </r>
    <r>
      <rPr>
        <b/>
        <i/>
        <vertAlign val="superscript"/>
        <sz val="11"/>
        <color theme="1"/>
        <rFont val="Tahoma"/>
        <family val="2"/>
        <charset val="204"/>
      </rPr>
      <t>кот,с</t>
    </r>
    <r>
      <rPr>
        <i/>
        <sz val="10"/>
        <color theme="1"/>
        <rFont val="Tahoma"/>
        <family val="2"/>
        <charset val="204"/>
      </rPr>
      <t>)</t>
    </r>
  </si>
  <si>
    <t>2.6.4</t>
  </si>
  <si>
    <r>
      <t>Коэффициент влияния расстояния на транспортировку основных средств котельной (</t>
    </r>
    <r>
      <rPr>
        <b/>
        <i/>
        <sz val="11"/>
        <color theme="1"/>
        <rFont val="Tahoma"/>
        <family val="2"/>
        <charset val="204"/>
      </rPr>
      <t>К</t>
    </r>
    <r>
      <rPr>
        <b/>
        <i/>
        <vertAlign val="subscript"/>
        <sz val="11"/>
        <color theme="1"/>
        <rFont val="Tahoma"/>
        <family val="2"/>
        <charset val="204"/>
      </rPr>
      <t>тр</t>
    </r>
    <r>
      <rPr>
        <i/>
        <sz val="10"/>
        <color theme="1"/>
        <rFont val="Tahoma"/>
        <family val="2"/>
        <charset val="204"/>
      </rPr>
      <t>)</t>
    </r>
  </si>
  <si>
    <t>2.6.5</t>
  </si>
  <si>
    <r>
      <t>Срок возврата инвестированного капитала, лет (</t>
    </r>
    <r>
      <rPr>
        <b/>
        <i/>
        <sz val="11"/>
        <color theme="1"/>
        <rFont val="Tahoma"/>
        <family val="2"/>
        <charset val="204"/>
      </rPr>
      <t>СВК</t>
    </r>
    <r>
      <rPr>
        <i/>
        <sz val="10"/>
        <color theme="1"/>
        <rFont val="Tahoma"/>
        <family val="2"/>
        <charset val="204"/>
      </rPr>
      <t>)</t>
    </r>
  </si>
  <si>
    <t>2.7</t>
  </si>
  <si>
    <r>
      <t>Стоимость земельного участка для размещения котельной в i-м расчетном периоде регулирования, тыс.руб. (</t>
    </r>
    <r>
      <rPr>
        <b/>
        <sz val="11"/>
        <color theme="1"/>
        <rFont val="Tahoma"/>
        <family val="2"/>
        <charset val="204"/>
      </rPr>
      <t>З</t>
    </r>
    <r>
      <rPr>
        <b/>
        <vertAlign val="subscript"/>
        <sz val="11"/>
        <color theme="1"/>
        <rFont val="Tahoma"/>
        <family val="2"/>
        <charset val="204"/>
      </rPr>
      <t>i,k</t>
    </r>
    <r>
      <rPr>
        <sz val="10"/>
        <color theme="1"/>
        <rFont val="Tahoma"/>
        <family val="2"/>
        <charset val="204"/>
      </rPr>
      <t>)</t>
    </r>
  </si>
  <si>
    <t>2.7.1</t>
  </si>
  <si>
    <r>
      <t>Удельная базовая стоимость земельного участка,тыс. руб./ кв. м (</t>
    </r>
    <r>
      <rPr>
        <b/>
        <sz val="11"/>
        <color theme="1"/>
        <rFont val="Tahoma"/>
        <family val="2"/>
        <charset val="204"/>
      </rPr>
      <t>Р</t>
    </r>
    <r>
      <rPr>
        <b/>
        <vertAlign val="subscript"/>
        <sz val="11"/>
        <color theme="1"/>
        <rFont val="Tahoma"/>
        <family val="2"/>
        <charset val="204"/>
      </rPr>
      <t>k,б</t>
    </r>
    <r>
      <rPr>
        <sz val="10"/>
        <color theme="1"/>
        <rFont val="Tahoma"/>
        <family val="2"/>
        <charset val="204"/>
      </rPr>
      <t>)</t>
    </r>
  </si>
  <si>
    <t>2.7.2</t>
  </si>
  <si>
    <r>
      <t>Площадь земельного участка для размещения котельной с использованием угля, кв. м (</t>
    </r>
    <r>
      <rPr>
        <b/>
        <i/>
        <sz val="11"/>
        <color theme="1"/>
        <rFont val="Tahoma"/>
        <family val="2"/>
        <charset val="204"/>
      </rPr>
      <t>S</t>
    </r>
    <r>
      <rPr>
        <b/>
        <i/>
        <vertAlign val="subscript"/>
        <sz val="11"/>
        <color theme="1"/>
        <rFont val="Tahoma"/>
        <family val="2"/>
        <charset val="204"/>
      </rPr>
      <t>k</t>
    </r>
    <r>
      <rPr>
        <i/>
        <sz val="10"/>
        <color theme="1"/>
        <rFont val="Tahoma"/>
        <family val="2"/>
        <charset val="204"/>
      </rPr>
      <t>)</t>
    </r>
  </si>
  <si>
    <t>2.8</t>
  </si>
  <si>
    <r>
      <t>Затраты на подключение (технологическое присоединение) котельной с использованием угля к электрическим сетям, к централизованной системе водоснабжения и водоотведения в i-м расчетном периоде регулирования, тыс. руб. (</t>
    </r>
    <r>
      <rPr>
        <b/>
        <sz val="11"/>
        <color theme="1"/>
        <rFont val="Tahoma"/>
        <family val="2"/>
        <charset val="204"/>
      </rPr>
      <t>ТП</t>
    </r>
    <r>
      <rPr>
        <b/>
        <vertAlign val="subscript"/>
        <sz val="11"/>
        <color theme="1"/>
        <rFont val="Tahoma"/>
        <family val="2"/>
        <charset val="204"/>
      </rPr>
      <t>i,k</t>
    </r>
    <r>
      <rPr>
        <sz val="10"/>
        <color theme="1"/>
        <rFont val="Tahoma"/>
        <family val="2"/>
        <charset val="204"/>
      </rPr>
      <t>)</t>
    </r>
  </si>
  <si>
    <t>2.8.1</t>
  </si>
  <si>
    <r>
      <t>Базовая величина затрат на подключение (технологическое присоединение) котельной с использованием угля к электрическим сетям (</t>
    </r>
    <r>
      <rPr>
        <b/>
        <i/>
        <sz val="11"/>
        <color theme="1"/>
        <rFont val="Tahoma"/>
        <family val="2"/>
        <charset val="204"/>
      </rPr>
      <t>ТП</t>
    </r>
    <r>
      <rPr>
        <b/>
        <i/>
        <vertAlign val="subscript"/>
        <sz val="11"/>
        <color theme="1"/>
        <rFont val="Tahoma"/>
        <family val="2"/>
        <charset val="204"/>
      </rPr>
      <t>б,k</t>
    </r>
    <r>
      <rPr>
        <b/>
        <i/>
        <vertAlign val="superscript"/>
        <sz val="11"/>
        <color theme="1"/>
        <rFont val="Tahoma"/>
        <family val="2"/>
        <charset val="204"/>
      </rPr>
      <t>эс</t>
    </r>
    <r>
      <rPr>
        <i/>
        <sz val="10"/>
        <color theme="1"/>
        <rFont val="Tahoma"/>
        <family val="2"/>
        <charset val="204"/>
      </rPr>
      <t>)</t>
    </r>
  </si>
  <si>
    <t>2.8.2</t>
  </si>
  <si>
    <r>
      <t>Затраты на подключение (технологическое присоединение) котельной к централизованной системе водоснабжения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вс</t>
    </r>
    <r>
      <rPr>
        <sz val="10"/>
        <color theme="1"/>
        <rFont val="Tahoma"/>
        <family val="2"/>
        <charset val="204"/>
      </rPr>
      <t>)</t>
    </r>
  </si>
  <si>
    <t>2.8.2.1</t>
  </si>
  <si>
    <t>Гарантирующая организация в сфере холодного водоснабжения, обеспечивающая максимальный объем отпуска воды в поселении, городском округе, на территории которого находится система теплоснабжения</t>
  </si>
  <si>
    <t>2.8.2.2</t>
  </si>
  <si>
    <t>Величина подключаемой (технологически присоединяемой) нагрузки к централизованной системе водоснабжения, куб. м/сут</t>
  </si>
  <si>
    <t>2.8.2.3</t>
  </si>
  <si>
    <t>Протяженность сетей от котельной до места подключения к централизованной системе водоснабжения и водоотведения, м</t>
  </si>
  <si>
    <t>2.8.2.4</t>
  </si>
  <si>
    <t>Ставка тарифа за подключаемую (технологически присоединяемую) нагрузку водопроводной сети, действующая на день окончания базового (2019) года, без НДС, руб./куб. м/сут</t>
  </si>
  <si>
    <t>2.8.2.5</t>
  </si>
  <si>
    <t>Ставка тарифа за расстояние от точки подключения (технологического присоединения) котельной до точки подключения водопроводных сетей к централизованной системе водоснабжения, действующих на день окончания базового (2019) года, без НДС, руб./м</t>
  </si>
  <si>
    <t>2.8.3</t>
  </si>
  <si>
    <r>
      <t>Затраты на подключение (технологическое присоединение) котельной к централизованной системе водоотведения в базовом (2019) году, тыс. руб. (</t>
    </r>
    <r>
      <rPr>
        <b/>
        <sz val="11"/>
        <color theme="1"/>
        <rFont val="Tahoma"/>
        <family val="2"/>
        <charset val="204"/>
      </rPr>
      <t>ТП</t>
    </r>
    <r>
      <rPr>
        <b/>
        <vertAlign val="subscript"/>
        <sz val="11"/>
        <color theme="1"/>
        <rFont val="Tahoma"/>
        <family val="2"/>
        <charset val="204"/>
      </rPr>
      <t>б</t>
    </r>
    <r>
      <rPr>
        <b/>
        <vertAlign val="superscript"/>
        <sz val="11"/>
        <color theme="1"/>
        <rFont val="Tahoma"/>
        <family val="2"/>
        <charset val="204"/>
      </rPr>
      <t>во</t>
    </r>
    <r>
      <rPr>
        <sz val="10"/>
        <color theme="1"/>
        <rFont val="Tahoma"/>
        <family val="2"/>
        <charset val="204"/>
      </rPr>
      <t>)</t>
    </r>
  </si>
  <si>
    <t>2.8.3.1</t>
  </si>
  <si>
    <t>Гарантирующая организация в сфере холодного водоотведения, обеспечивающая максимальный объем принятых сточных вод в поселении, городском округе, на территории которого находится система теплоснабжения</t>
  </si>
  <si>
    <t>2.8.3.2</t>
  </si>
  <si>
    <t>Величина подключаемой (технологически присоединяемой) нагрузки к централизованной системе водоотведения, куб. м/сут</t>
  </si>
  <si>
    <t>2.8.3.3</t>
  </si>
  <si>
    <t>2.8.3.4</t>
  </si>
  <si>
    <t>Ставка тарифа за подключаемую (технологически присоединяемую) нагрузку канализационной сети, действующая на день окончания базового (2019) года, без НДС, руб./куб. м/сут</t>
  </si>
  <si>
    <t>2.8.3.5</t>
  </si>
  <si>
    <t>Ставка тарифа за расстояние от точки подключения (технологического присоединения) котельной до точки подключения канализационных сетей к централизованной системе водоотведения, действующая на день окончания базового (2019) года, без НДС, руб./м</t>
  </si>
  <si>
    <t>2.9</t>
  </si>
  <si>
    <r>
      <t>Норма доходности инвестированного капитала в i-м расчетном периоде регулирования, % (</t>
    </r>
    <r>
      <rPr>
        <b/>
        <sz val="11"/>
        <color theme="1"/>
        <rFont val="Tahoma"/>
        <family val="2"/>
        <charset val="204"/>
      </rPr>
      <t>НД</t>
    </r>
    <r>
      <rPr>
        <b/>
        <vertAlign val="subscript"/>
        <sz val="11"/>
        <color theme="1"/>
        <rFont val="Tahoma"/>
        <family val="2"/>
        <charset val="204"/>
      </rPr>
      <t>i</t>
    </r>
    <r>
      <rPr>
        <sz val="10"/>
        <color theme="1"/>
        <rFont val="Tahoma"/>
        <family val="2"/>
        <charset val="204"/>
      </rPr>
      <t>)</t>
    </r>
  </si>
  <si>
    <t>2.9.1</t>
  </si>
  <si>
    <r>
      <t>Средневзвешенная по дням 9 месяцев (i-1)-го расчетного периода регулирования ключевая ставка Центрального банка Российской Федерации, % (</t>
    </r>
    <r>
      <rPr>
        <b/>
        <sz val="11"/>
        <color theme="1"/>
        <rFont val="Tahoma"/>
        <family val="2"/>
        <charset val="204"/>
      </rPr>
      <t>КС</t>
    </r>
    <r>
      <rPr>
        <b/>
        <vertAlign val="subscript"/>
        <sz val="11"/>
        <color theme="1"/>
        <rFont val="Tahoma"/>
        <family val="2"/>
        <charset val="204"/>
      </rPr>
      <t>i-1</t>
    </r>
    <r>
      <rPr>
        <sz val="10"/>
        <color theme="1"/>
        <rFont val="Tahoma"/>
        <family val="2"/>
        <charset val="204"/>
      </rPr>
      <t>)</t>
    </r>
  </si>
  <si>
    <t>2.9.2</t>
  </si>
  <si>
    <r>
      <t>Базовый уровень нормы доходности инвестированного капитала,% (</t>
    </r>
    <r>
      <rPr>
        <b/>
        <i/>
        <sz val="11"/>
        <color theme="1"/>
        <rFont val="Tahoma"/>
        <family val="2"/>
        <charset val="204"/>
      </rPr>
      <t>НД</t>
    </r>
    <r>
      <rPr>
        <b/>
        <i/>
        <vertAlign val="subscript"/>
        <sz val="11"/>
        <color theme="1"/>
        <rFont val="Tahoma"/>
        <family val="2"/>
        <charset val="204"/>
      </rPr>
      <t>б</t>
    </r>
    <r>
      <rPr>
        <i/>
        <sz val="10"/>
        <color theme="1"/>
        <rFont val="Tahoma"/>
        <family val="2"/>
        <charset val="204"/>
      </rPr>
      <t>)</t>
    </r>
  </si>
  <si>
    <t>2.9.3</t>
  </si>
  <si>
    <r>
      <t>Базовый уровень ключевой ставки Центрального банка Российской Федерации, % (</t>
    </r>
    <r>
      <rPr>
        <b/>
        <i/>
        <sz val="11"/>
        <color theme="1"/>
        <rFont val="Tahoma"/>
        <family val="2"/>
        <charset val="204"/>
      </rPr>
      <t>КС</t>
    </r>
    <r>
      <rPr>
        <b/>
        <i/>
        <vertAlign val="subscript"/>
        <sz val="11"/>
        <color theme="1"/>
        <rFont val="Tahoma"/>
        <family val="2"/>
        <charset val="204"/>
      </rPr>
      <t>б</t>
    </r>
    <r>
      <rPr>
        <i/>
        <sz val="10"/>
        <color theme="1"/>
        <rFont val="Tahoma"/>
        <family val="2"/>
        <charset val="204"/>
      </rPr>
      <t>)</t>
    </r>
  </si>
  <si>
    <t>3</t>
  </si>
  <si>
    <t>Параметры, использованные при расчете составляющей предельного уровня цены на тепловую энергию (мощность), обеспечивающей компенсацию расходов на уплату налогов в i-м расчетном периоде регулирования</t>
  </si>
  <si>
    <t>3.1</t>
  </si>
  <si>
    <r>
      <t>Расходы на уплату налога на прибыль от деятельности, связанной с производством и поставкой тепловой энергии (мощности),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</si>
  <si>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3.1.1</t>
  </si>
  <si>
    <r>
      <t>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п</t>
    </r>
    <r>
      <rPr>
        <sz val="10"/>
        <color theme="1"/>
        <rFont val="Tahoma"/>
        <family val="2"/>
        <charset val="204"/>
      </rPr>
      <t>)</t>
    </r>
  </si>
  <si>
    <t>3.1.2</t>
  </si>
  <si>
    <r>
      <t>Период амортизации котельной и тепловых сетей, лет (</t>
    </r>
    <r>
      <rPr>
        <b/>
        <i/>
        <sz val="11"/>
        <color theme="1"/>
        <rFont val="Tahoma"/>
        <family val="2"/>
        <charset val="204"/>
      </rPr>
      <t>ПА</t>
    </r>
    <r>
      <rPr>
        <i/>
        <sz val="10"/>
        <color theme="1"/>
        <rFont val="Tahoma"/>
        <family val="2"/>
        <charset val="204"/>
      </rPr>
      <t>)</t>
    </r>
  </si>
  <si>
    <t>3.2</t>
  </si>
  <si>
    <r>
      <t>Расходы на уплату налога на имущество в i-м расчетном периоде регулирования, тыс. руб. (</t>
    </r>
    <r>
      <rPr>
        <b/>
        <sz val="11"/>
        <color theme="1"/>
        <rFont val="Tahoma"/>
        <family val="2"/>
        <charset val="204"/>
      </rPr>
      <t>Н</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</si>
  <si>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3.2.1</t>
  </si>
  <si>
    <r>
      <t>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им</t>
    </r>
    <r>
      <rPr>
        <sz val="10"/>
        <color theme="1"/>
        <rFont val="Tahoma"/>
        <family val="2"/>
        <charset val="204"/>
      </rPr>
      <t>)</t>
    </r>
  </si>
  <si>
    <t>3.2.2</t>
  </si>
  <si>
    <t>3.3</t>
  </si>
  <si>
    <r>
      <t>Расходы на уплату земельного налога в i-м расчетном периоде регулирования, тыс. руб. (</t>
    </r>
    <r>
      <rPr>
        <b/>
        <sz val="11"/>
        <color indexed="8"/>
        <rFont val="Tahoma"/>
        <family val="2"/>
        <charset val="204"/>
      </rPr>
      <t>Н</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</si>
  <si>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3.3.1</t>
  </si>
  <si>
    <r>
      <t>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i-м расчетном периоде регулирования, % (</t>
    </r>
    <r>
      <rPr>
        <b/>
        <sz val="11"/>
        <color theme="1"/>
        <rFont val="Tahoma"/>
        <family val="2"/>
        <charset val="204"/>
      </rPr>
      <t>t</t>
    </r>
    <r>
      <rPr>
        <b/>
        <vertAlign val="subscript"/>
        <sz val="11"/>
        <color theme="1"/>
        <rFont val="Tahoma"/>
        <family val="2"/>
        <charset val="204"/>
      </rPr>
      <t>i</t>
    </r>
    <r>
      <rPr>
        <b/>
        <vertAlign val="superscript"/>
        <sz val="11"/>
        <color theme="1"/>
        <rFont val="Tahoma"/>
        <family val="2"/>
        <charset val="204"/>
      </rPr>
      <t>з</t>
    </r>
    <r>
      <rPr>
        <sz val="10"/>
        <color theme="1"/>
        <rFont val="Tahoma"/>
        <family val="2"/>
        <charset val="204"/>
      </rPr>
      <t>)</t>
    </r>
  </si>
  <si>
    <t>3.3.2</t>
  </si>
  <si>
    <r>
      <t>Стоимость земельного участка для размещения котельной в i-м расчетном периоде регулирования, тыс.руб. (</t>
    </r>
    <r>
      <rPr>
        <b/>
        <sz val="10"/>
        <color theme="1"/>
        <rFont val="Tahoma"/>
        <family val="2"/>
        <charset val="204"/>
      </rPr>
      <t>З</t>
    </r>
    <r>
      <rPr>
        <b/>
        <vertAlign val="subscript"/>
        <sz val="10"/>
        <color theme="1"/>
        <rFont val="Tahoma"/>
        <family val="2"/>
        <charset val="204"/>
      </rPr>
      <t>i,k</t>
    </r>
    <r>
      <rPr>
        <sz val="10"/>
        <color theme="1"/>
        <rFont val="Tahoma"/>
        <family val="2"/>
        <charset val="204"/>
      </rPr>
      <t>)</t>
    </r>
  </si>
  <si>
    <t>4</t>
  </si>
  <si>
    <t>Параметры, использованные при расчете составляющей предельного уровня цены на тепловую энергию (мощность), обеспечивающей компенсацию прочих расходов при производстве тепловой энергии котельной в i-м расчетном периоде регулирования</t>
  </si>
  <si>
    <t>4.1</t>
  </si>
  <si>
    <r>
      <t>Расходы на техническое обслуживание и ремонт основных средств котельной с использованием угля и тепловых сетей в базовом (2019) году, тыс. руб. (</t>
    </r>
    <r>
      <rPr>
        <b/>
        <sz val="11"/>
        <color theme="1"/>
        <rFont val="Tahoma"/>
        <family val="2"/>
        <charset val="204"/>
      </rPr>
      <t>ТО</t>
    </r>
    <r>
      <rPr>
        <b/>
        <vertAlign val="subscript"/>
        <sz val="11"/>
        <color theme="1"/>
        <rFont val="Tahoma"/>
        <family val="2"/>
        <charset val="204"/>
      </rPr>
      <t>б,k</t>
    </r>
    <r>
      <rPr>
        <sz val="10"/>
        <color theme="1"/>
        <rFont val="Tahoma"/>
        <family val="2"/>
        <charset val="204"/>
      </rPr>
      <t>)</t>
    </r>
  </si>
  <si>
    <t>4.1.1</t>
  </si>
  <si>
    <r>
      <t>Базовая величина капитальных затрат на основные средства котельной с использованием угля в базовом году, тыс. руб. (</t>
    </r>
    <r>
      <rPr>
        <b/>
        <i/>
        <sz val="11"/>
        <color theme="1"/>
        <rFont val="Tahoma"/>
        <family val="2"/>
        <charset val="204"/>
      </rPr>
      <t>КЗО</t>
    </r>
    <r>
      <rPr>
        <b/>
        <i/>
        <vertAlign val="subscript"/>
        <sz val="11"/>
        <color theme="1"/>
        <rFont val="Tahoma"/>
        <family val="2"/>
        <charset val="204"/>
      </rPr>
      <t>б,k</t>
    </r>
    <r>
      <rPr>
        <b/>
        <i/>
        <vertAlign val="superscript"/>
        <sz val="11"/>
        <color theme="1"/>
        <rFont val="Tahoma"/>
        <family val="2"/>
        <charset val="204"/>
      </rPr>
      <t>кот(б)</t>
    </r>
    <r>
      <rPr>
        <i/>
        <sz val="10"/>
        <color theme="1"/>
        <rFont val="Tahoma"/>
        <family val="2"/>
        <charset val="204"/>
      </rPr>
      <t>)</t>
    </r>
  </si>
  <si>
    <t>4.1.2</t>
  </si>
  <si>
    <r>
      <t>Коэффициент расходов на техническое обслуживание и ремонт основных средств котельной (</t>
    </r>
    <r>
      <rPr>
        <b/>
        <i/>
        <sz val="11"/>
        <color theme="1"/>
        <rFont val="Tahoma"/>
        <family val="2"/>
        <charset val="204"/>
      </rPr>
      <t>К</t>
    </r>
    <r>
      <rPr>
        <b/>
        <i/>
        <vertAlign val="subscript"/>
        <sz val="11"/>
        <color theme="1"/>
        <rFont val="Tahoma"/>
        <family val="2"/>
        <charset val="204"/>
      </rPr>
      <t>k</t>
    </r>
    <r>
      <rPr>
        <b/>
        <i/>
        <vertAlign val="superscript"/>
        <sz val="11"/>
        <color theme="1"/>
        <rFont val="Tahoma"/>
        <family val="2"/>
        <charset val="204"/>
      </rPr>
      <t>кот, ТО</t>
    </r>
    <r>
      <rPr>
        <i/>
        <sz val="10"/>
        <color theme="1"/>
        <rFont val="Tahoma"/>
        <family val="2"/>
        <charset val="204"/>
      </rPr>
      <t>)</t>
    </r>
  </si>
  <si>
    <t>4.1.3</t>
  </si>
  <si>
    <r>
      <t>Базовая величина капитальных затрат на основные средства тепловых сетей в базовом году, тыс. руб. (</t>
    </r>
    <r>
      <rPr>
        <b/>
        <i/>
        <sz val="11"/>
        <color theme="1"/>
        <rFont val="Tahoma"/>
        <family val="2"/>
        <charset val="204"/>
      </rPr>
      <t>КЗО</t>
    </r>
    <r>
      <rPr>
        <b/>
        <i/>
        <vertAlign val="subscript"/>
        <sz val="11"/>
        <color theme="1"/>
        <rFont val="Tahoma"/>
        <family val="2"/>
        <charset val="204"/>
      </rPr>
      <t>б</t>
    </r>
    <r>
      <rPr>
        <b/>
        <i/>
        <vertAlign val="superscript"/>
        <sz val="11"/>
        <color theme="1"/>
        <rFont val="Tahoma"/>
        <family val="2"/>
        <charset val="204"/>
      </rPr>
      <t>сети(б)</t>
    </r>
    <r>
      <rPr>
        <i/>
        <sz val="10"/>
        <color theme="1"/>
        <rFont val="Tahoma"/>
        <family val="2"/>
        <charset val="204"/>
      </rPr>
      <t>)</t>
    </r>
  </si>
  <si>
    <t>4.1.4</t>
  </si>
  <si>
    <r>
      <t>Коэффициент расходов на техническое обслуживание и ремонт основных средств тепловых сетей (</t>
    </r>
    <r>
      <rPr>
        <b/>
        <i/>
        <sz val="11"/>
        <color theme="1"/>
        <rFont val="Tahoma"/>
        <family val="2"/>
        <charset val="204"/>
      </rPr>
      <t>К</t>
    </r>
    <r>
      <rPr>
        <b/>
        <i/>
        <vertAlign val="superscript"/>
        <sz val="11"/>
        <color theme="1"/>
        <rFont val="Tahoma"/>
        <family val="2"/>
        <charset val="204"/>
      </rPr>
      <t>сети, ТО</t>
    </r>
    <r>
      <rPr>
        <i/>
        <sz val="10"/>
        <color theme="1"/>
        <rFont val="Tahoma"/>
        <family val="2"/>
        <charset val="204"/>
      </rPr>
      <t>)</t>
    </r>
  </si>
  <si>
    <t>4.2</t>
  </si>
  <si>
    <r>
      <t>Расходы на электрическую энергию на собственные нужды котельной с использованием угля в базовом (2019) году, тыс. руб. (</t>
    </r>
    <r>
      <rPr>
        <b/>
        <sz val="11"/>
        <color theme="1"/>
        <rFont val="Tahoma"/>
        <family val="2"/>
        <charset val="204"/>
      </rPr>
      <t>РЭ</t>
    </r>
    <r>
      <rPr>
        <b/>
        <vertAlign val="subscript"/>
        <sz val="11"/>
        <color theme="1"/>
        <rFont val="Tahoma"/>
        <family val="2"/>
        <charset val="204"/>
      </rPr>
      <t>б,k</t>
    </r>
    <r>
      <rPr>
        <sz val="10"/>
        <color theme="1"/>
        <rFont val="Tahoma"/>
        <family val="2"/>
        <charset val="204"/>
      </rPr>
      <t>)</t>
    </r>
  </si>
  <si>
    <t>4.2.1</t>
  </si>
  <si>
    <t>Наименование гарантирующего поставщика</t>
  </si>
  <si>
    <t>4.2.2</t>
  </si>
  <si>
    <r>
      <t>Среднеарифметическая величина из значений цен (тарифов) на электрическую энергию (мощность), поставляемую покупателям на розничном рынке, функционирующем в поселении или городском округе, на территории которого находится система теплоснабжения, в базовом (2019) году для категории потребителей, установленной технико-экономическими параметрами работы котельных и тепловых сетей, без НДС, руб./кВтч (</t>
    </r>
    <r>
      <rPr>
        <b/>
        <sz val="11"/>
        <color theme="1"/>
        <rFont val="Tahoma"/>
        <family val="2"/>
        <charset val="204"/>
      </rPr>
      <t>ЦЭ</t>
    </r>
    <r>
      <rPr>
        <b/>
        <vertAlign val="subscript"/>
        <sz val="11"/>
        <color theme="1"/>
        <rFont val="Tahoma"/>
        <family val="2"/>
        <charset val="204"/>
      </rPr>
      <t>б</t>
    </r>
    <r>
      <rPr>
        <sz val="10"/>
        <color theme="1"/>
        <rFont val="Tahoma"/>
        <family val="2"/>
        <charset val="204"/>
      </rPr>
      <t>)</t>
    </r>
  </si>
  <si>
    <t>4.2.3</t>
  </si>
  <si>
    <r>
      <t>Общая максимальная мощность энергопринимающих устройств котельной с использованием угля, кВт (</t>
    </r>
    <r>
      <rPr>
        <b/>
        <i/>
        <sz val="11"/>
        <color theme="1"/>
        <rFont val="Tahoma"/>
        <family val="2"/>
        <charset val="204"/>
      </rPr>
      <t>Э</t>
    </r>
    <r>
      <rPr>
        <b/>
        <i/>
        <vertAlign val="subscript"/>
        <sz val="11"/>
        <color theme="1"/>
        <rFont val="Tahoma"/>
        <family val="2"/>
        <charset val="204"/>
      </rPr>
      <t>k</t>
    </r>
    <r>
      <rPr>
        <i/>
        <sz val="10"/>
        <color theme="1"/>
        <rFont val="Tahoma"/>
        <family val="2"/>
        <charset val="204"/>
      </rPr>
      <t>)</t>
    </r>
  </si>
  <si>
    <t>4.2.4</t>
  </si>
  <si>
    <r>
      <t>Продолжительность годовой работы оборудования котельной с учетом коэффициента готовности, ч (</t>
    </r>
    <r>
      <rPr>
        <b/>
        <sz val="11"/>
        <color theme="1"/>
        <rFont val="Tahoma"/>
        <family val="2"/>
        <charset val="204"/>
      </rPr>
      <t>ГР</t>
    </r>
    <r>
      <rPr>
        <sz val="10"/>
        <color theme="1"/>
        <rFont val="Tahoma"/>
        <family val="2"/>
        <charset val="204"/>
      </rPr>
      <t>)</t>
    </r>
  </si>
  <si>
    <t>4.2.5</t>
  </si>
  <si>
    <r>
      <t>Коэффициент использования установленной тепловой мощности котельной (</t>
    </r>
    <r>
      <rPr>
        <b/>
        <i/>
        <sz val="11"/>
        <color theme="1"/>
        <rFont val="Tahoma"/>
        <family val="2"/>
        <charset val="204"/>
      </rPr>
      <t>КИУМ</t>
    </r>
    <r>
      <rPr>
        <i/>
        <sz val="10"/>
        <color theme="1"/>
        <rFont val="Tahoma"/>
        <family val="2"/>
        <charset val="204"/>
      </rPr>
      <t>)</t>
    </r>
  </si>
  <si>
    <t>4.3</t>
  </si>
  <si>
    <r>
      <t>Расходы на водоподготовку и водоотведение котельной в базовом (2019) году, тыс. руб. (</t>
    </r>
    <r>
      <rPr>
        <b/>
        <sz val="11"/>
        <color theme="1"/>
        <rFont val="Tahoma"/>
        <family val="2"/>
        <charset val="204"/>
      </rPr>
      <t>РВ</t>
    </r>
    <r>
      <rPr>
        <b/>
        <vertAlign val="subscript"/>
        <sz val="11"/>
        <color theme="1"/>
        <rFont val="Tahoma"/>
        <family val="2"/>
        <charset val="204"/>
      </rPr>
      <t>б</t>
    </r>
    <r>
      <rPr>
        <sz val="10"/>
        <color theme="1"/>
        <rFont val="Tahoma"/>
        <family val="2"/>
        <charset val="204"/>
      </rPr>
      <t>)</t>
    </r>
  </si>
  <si>
    <t>4.3.1</t>
  </si>
  <si>
    <t>4.3.2</t>
  </si>
  <si>
    <t>Тариф на питьевую воду (питьевое водоснабжение), действующий на день окончания базового (2019) года, без НДС, руб./куб. м</t>
  </si>
  <si>
    <t>4.3.3</t>
  </si>
  <si>
    <t>4.3.4</t>
  </si>
  <si>
    <t>Тариф на водоотведение, действующий на день окончания базового (2019) года, без НДС, руб./куб. м</t>
  </si>
  <si>
    <t>4.3.5</t>
  </si>
  <si>
    <t>Расход воды на водоподготовку, куб.м/год</t>
  </si>
  <si>
    <t>4.3.6</t>
  </si>
  <si>
    <t>Расход воды на собственные нужды котельной, куб.м/год</t>
  </si>
  <si>
    <t>4.3.7</t>
  </si>
  <si>
    <t>Объем водоотведения, куб.м/год</t>
  </si>
  <si>
    <t>4.4</t>
  </si>
  <si>
    <r>
      <t>Расходы на оплату труда персонала котельной с использованием угля в базовом (2019) году, тыс. руб. (</t>
    </r>
    <r>
      <rPr>
        <b/>
        <sz val="11"/>
        <color theme="1"/>
        <rFont val="Tahoma"/>
        <family val="2"/>
        <charset val="204"/>
      </rPr>
      <t>РП</t>
    </r>
    <r>
      <rPr>
        <b/>
        <vertAlign val="subscript"/>
        <sz val="11"/>
        <color theme="1"/>
        <rFont val="Tahoma"/>
        <family val="2"/>
        <charset val="204"/>
      </rPr>
      <t>б,k</t>
    </r>
    <r>
      <rPr>
        <sz val="10"/>
        <color theme="1"/>
        <rFont val="Tahoma"/>
        <family val="2"/>
        <charset val="204"/>
      </rPr>
      <t>)</t>
    </r>
  </si>
  <si>
    <t>4.4.1</t>
  </si>
  <si>
    <t>Заработная плата сотрудников котельной, производящей тепловую энергию с использованием угля, в базовом (2019) году, тыс. руб.</t>
  </si>
  <si>
    <t>4.4.2</t>
  </si>
  <si>
    <r>
      <t>Расходы на уплату в базовом (2019) году страховых взносов по персоналу котельной, определяемые в соответствии с требованиями законодательства Российской Федерации о страховых взносах исходя из расходов на оплату труда персонала котельной, тыс. руб. (</t>
    </r>
    <r>
      <rPr>
        <b/>
        <sz val="11"/>
        <color theme="1"/>
        <rFont val="Tahoma"/>
        <family val="2"/>
        <charset val="204"/>
      </rPr>
      <t>Р</t>
    </r>
    <r>
      <rPr>
        <b/>
        <vertAlign val="subscript"/>
        <sz val="11"/>
        <color theme="1"/>
        <rFont val="Tahoma"/>
        <family val="2"/>
        <charset val="204"/>
      </rPr>
      <t>б,k</t>
    </r>
    <r>
      <rPr>
        <b/>
        <vertAlign val="superscript"/>
        <sz val="11"/>
        <color theme="1"/>
        <rFont val="Tahoma"/>
        <family val="2"/>
        <charset val="204"/>
      </rPr>
      <t>СВ</t>
    </r>
    <r>
      <rPr>
        <sz val="10"/>
        <color theme="1"/>
        <rFont val="Tahoma"/>
        <family val="2"/>
        <charset val="204"/>
      </rPr>
      <t>)</t>
    </r>
  </si>
  <si>
    <t>4.5</t>
  </si>
  <si>
    <r>
      <t>Иные прочие расходы при производстве тепловой энергии котельной в i-м расчетном периоде регулирования, тыс. руб. (</t>
    </r>
    <r>
      <rPr>
        <b/>
        <sz val="11"/>
        <color theme="1"/>
        <rFont val="Tahoma"/>
        <family val="2"/>
        <charset val="204"/>
      </rPr>
      <t>ПР</t>
    </r>
    <r>
      <rPr>
        <b/>
        <vertAlign val="subscript"/>
        <sz val="11"/>
        <color theme="1"/>
        <rFont val="Tahoma"/>
        <family val="2"/>
        <charset val="204"/>
      </rPr>
      <t>i</t>
    </r>
    <r>
      <rPr>
        <b/>
        <vertAlign val="superscript"/>
        <sz val="11"/>
        <color theme="1"/>
        <rFont val="Tahoma"/>
        <family val="2"/>
        <charset val="204"/>
      </rPr>
      <t>иные</t>
    </r>
    <r>
      <rPr>
        <sz val="11"/>
        <color theme="1"/>
        <rFont val="Tahoma"/>
        <family val="2"/>
        <charset val="204"/>
      </rPr>
      <t>)</t>
    </r>
  </si>
  <si>
    <t>4.5.1</t>
  </si>
  <si>
    <r>
      <t>Расходы на плату за выбросы загрязняющих веществ в атмосферный воздух в пределах установленных нормативов и (или) лимитов, на утилизацию и размещение золы и шлака для котельной с использованием угля в i-м расчетном периоде регулирования, тыс. руб. (</t>
    </r>
    <r>
      <rPr>
        <b/>
        <sz val="11"/>
        <color theme="1"/>
        <rFont val="Tahoma"/>
        <family val="2"/>
        <charset val="204"/>
      </rPr>
      <t>ЗВ</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</si>
  <si>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t>
  </si>
  <si>
    <r>
      <t>Дополнительные расходы на плату за выбросы загрязняющих веществ в атмосферный воздух в пределах установленных нормативов и (или) лимитов для котельной с использованием угля (</t>
    </r>
    <r>
      <rPr>
        <b/>
        <sz val="11"/>
        <color theme="1"/>
        <rFont val="Tahoma"/>
        <family val="2"/>
        <charset val="204"/>
      </rPr>
      <t>Y</t>
    </r>
    <r>
      <rPr>
        <b/>
        <vertAlign val="subscript"/>
        <sz val="11"/>
        <color theme="1"/>
        <rFont val="Tahoma"/>
        <family val="2"/>
        <charset val="204"/>
      </rPr>
      <t>i</t>
    </r>
    <r>
      <rPr>
        <b/>
        <vertAlign val="superscript"/>
        <sz val="11"/>
        <color theme="1"/>
        <rFont val="Tahoma"/>
        <family val="2"/>
        <charset val="204"/>
      </rPr>
      <t>уголь</t>
    </r>
    <r>
      <rPr>
        <sz val="10"/>
        <color theme="1"/>
        <rFont val="Tahoma"/>
        <family val="2"/>
        <charset val="204"/>
      </rPr>
      <t>)</t>
    </r>
  </si>
  <si>
    <t>4.5.1.1.1</t>
  </si>
  <si>
    <r>
      <t>Базовая величина платы за выбросы загрязняющих веществ в атмосферный воздух, руб. (</t>
    </r>
    <r>
      <rPr>
        <b/>
        <i/>
        <sz val="10"/>
        <color theme="1"/>
        <rFont val="Tahoma"/>
        <family val="2"/>
        <charset val="204"/>
      </rPr>
      <t>ПВ</t>
    </r>
    <r>
      <rPr>
        <b/>
        <i/>
        <vertAlign val="subscript"/>
        <sz val="10"/>
        <color theme="1"/>
        <rFont val="Tahoma"/>
        <family val="2"/>
        <charset val="204"/>
      </rPr>
      <t>б</t>
    </r>
    <r>
      <rPr>
        <i/>
        <sz val="10"/>
        <color theme="1"/>
        <rFont val="Tahoma"/>
        <family val="2"/>
        <charset val="204"/>
      </rPr>
      <t>)</t>
    </r>
  </si>
  <si>
    <t>4.5.1.1.2</t>
  </si>
  <si>
    <r>
      <t>Коэффициент, применяемый к базовой величине платы за выбросы загрязняющих веществ в атмосферный воздух (</t>
    </r>
    <r>
      <rPr>
        <b/>
        <sz val="10"/>
        <color theme="1"/>
        <rFont val="Tahoma"/>
        <family val="2"/>
        <charset val="204"/>
      </rPr>
      <t>К</t>
    </r>
    <r>
      <rPr>
        <b/>
        <vertAlign val="subscript"/>
        <sz val="10"/>
        <color theme="1"/>
        <rFont val="Tahoma"/>
        <family val="2"/>
        <charset val="204"/>
      </rPr>
      <t>i</t>
    </r>
    <r>
      <rPr>
        <b/>
        <vertAlign val="superscript"/>
        <sz val="10"/>
        <color theme="1"/>
        <rFont val="Tahoma"/>
        <family val="2"/>
        <charset val="204"/>
      </rPr>
      <t>ОС</t>
    </r>
    <r>
      <rPr>
        <sz val="10"/>
        <color theme="1"/>
        <rFont val="Tahoma"/>
        <family val="2"/>
        <charset val="204"/>
      </rPr>
      <t>)</t>
    </r>
  </si>
  <si>
    <t>5</t>
  </si>
  <si>
    <t>Параметры, использованные при расчете составляющей предельного уровня цены на тепловую энергию (мощность), обеспечивающей создание резерва по сомнительным долгам в i-м расчетном периоде регулирования</t>
  </si>
  <si>
    <t>5.1</t>
  </si>
  <si>
    <r>
      <t>Коэффициент, отражающий размер резерва по сомнительным долгам (</t>
    </r>
    <r>
      <rPr>
        <b/>
        <sz val="11"/>
        <color theme="1"/>
        <rFont val="Tahoma"/>
        <family val="2"/>
        <charset val="204"/>
      </rPr>
      <t>k</t>
    </r>
    <r>
      <rPr>
        <b/>
        <vertAlign val="superscript"/>
        <sz val="11"/>
        <color theme="1"/>
        <rFont val="Tahoma"/>
        <family val="2"/>
        <charset val="204"/>
      </rPr>
      <t>РД</t>
    </r>
    <r>
      <rPr>
        <sz val="10"/>
        <color theme="1"/>
        <rFont val="Tahoma"/>
        <family val="2"/>
        <charset val="204"/>
      </rPr>
      <t>)</t>
    </r>
  </si>
  <si>
    <t>6</t>
  </si>
  <si>
    <t>Параметры, использованные при расчете составляющей предельного уровня цены на тепловую энергию (мощность), обеспечивающей учет отклонений фактических показателей от прогнозных показателей, используемых при расчете предельного уровня цены на тепловую энергию (мощность), в i-м расчетном периоде регулирования</t>
  </si>
  <si>
    <t>6.1</t>
  </si>
  <si>
    <r>
      <t xml:space="preserve">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топливо при производстве тепловой энергии котельной в (i-2)-м расчетном периоде регулирования, определяемой в  i-м расчетном периоде регулирования, руб./Гкал </t>
    </r>
    <r>
      <rPr>
        <sz val="11"/>
        <color theme="1"/>
        <rFont val="Tahoma"/>
        <family val="2"/>
        <charset val="204"/>
      </rPr>
      <t>(</t>
    </r>
    <r>
      <rPr>
        <b/>
        <sz val="11"/>
        <color theme="1"/>
        <rFont val="Tahoma"/>
        <family val="2"/>
        <charset val="204"/>
      </rPr>
      <t>ΔPT</t>
    </r>
    <r>
      <rPr>
        <b/>
        <vertAlign val="subscript"/>
        <sz val="11"/>
        <color theme="1"/>
        <rFont val="Tahoma"/>
        <family val="2"/>
        <charset val="204"/>
      </rPr>
      <t>i-2</t>
    </r>
    <r>
      <rPr>
        <sz val="11"/>
        <color theme="1"/>
        <rFont val="Tahoma"/>
        <family val="2"/>
        <charset val="204"/>
      </rPr>
      <t>)</t>
    </r>
  </si>
  <si>
    <t>-</t>
  </si>
  <si>
    <t>6.1.1</t>
  </si>
  <si>
    <r>
      <t>Фактическая цена на k-й вид топлива, используемый при производстве тепловой энергии котельной, с учетом затрат на его доставку, сложившаяся в системе теплоснабжения в (i-2)-м расчетном периоде регулирования, без НДС,  руб./т н. т. (руб./тыс. куб. м) (</t>
    </r>
    <r>
      <rPr>
        <b/>
        <sz val="11"/>
        <color theme="1"/>
        <rFont val="Tahoma"/>
        <family val="2"/>
        <charset val="204"/>
      </rPr>
      <t>ЦТ</t>
    </r>
    <r>
      <rPr>
        <b/>
        <vertAlign val="subscript"/>
        <sz val="11"/>
        <color theme="1"/>
        <rFont val="Tahoma"/>
        <family val="2"/>
        <charset val="204"/>
      </rPr>
      <t>i-2,k</t>
    </r>
    <r>
      <rPr>
        <b/>
        <vertAlign val="superscript"/>
        <sz val="11"/>
        <color theme="1"/>
        <rFont val="Tahoma"/>
        <family val="2"/>
        <charset val="204"/>
      </rPr>
      <t>ф, нат.</t>
    </r>
    <r>
      <rPr>
        <sz val="10"/>
        <color theme="1"/>
        <rFont val="Tahoma"/>
        <family val="2"/>
        <charset val="204"/>
      </rPr>
      <t>)</t>
    </r>
  </si>
  <si>
    <t>6.2</t>
  </si>
  <si>
    <r>
      <t>Составляющая предельного уровня цены на тепловую энергию (мощность), обеспечивающая учет отклонений фактических показателей от прогнозных показателей при расчете составляющей предельного уровня цены на тепловую энергию (мощность), обеспечивающей компенсацию расходов на уплату налогов  в (i-2)-м расчетном периоде регулирования, определяемой в  i-м расчетном периоде регулирования, руб./Гкал (</t>
    </r>
    <r>
      <rPr>
        <b/>
        <sz val="11"/>
        <color theme="1"/>
        <rFont val="Tahoma"/>
        <family val="2"/>
        <charset val="204"/>
      </rPr>
      <t>ΔH</t>
    </r>
    <r>
      <rPr>
        <b/>
        <vertAlign val="subscript"/>
        <sz val="11"/>
        <color theme="1"/>
        <rFont val="Tahoma"/>
        <family val="2"/>
        <charset val="204"/>
      </rPr>
      <t>i-2</t>
    </r>
    <r>
      <rPr>
        <sz val="10"/>
        <color theme="1"/>
        <rFont val="Tahoma"/>
        <family val="2"/>
        <charset val="204"/>
      </rPr>
      <t>)</t>
    </r>
  </si>
  <si>
    <t>6.2.1</t>
  </si>
  <si>
    <r>
      <t>Фактическая ставка налога на прибыль от деятельности, связанной с производством и поставкой тепловой энергии (мощности), установленная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п</t>
    </r>
    <r>
      <rPr>
        <sz val="10"/>
        <color theme="1"/>
        <rFont val="Tahoma"/>
        <family val="2"/>
        <charset val="204"/>
      </rPr>
      <t>)</t>
    </r>
  </si>
  <si>
    <t>6.2.2</t>
  </si>
  <si>
    <r>
      <t>Фактическая ставка налога на имущество, установленная в соответствующем субъекте Российской Федерации (без учета специальных льгот по налогу на имущество организаций) в соответствии с законодательством Российской Федерации о налогах и сборах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им</t>
    </r>
    <r>
      <rPr>
        <sz val="10"/>
        <color theme="1"/>
        <rFont val="Tahoma"/>
        <family val="2"/>
        <charset val="204"/>
      </rPr>
      <t>)</t>
    </r>
  </si>
  <si>
    <t>6.2.3</t>
  </si>
  <si>
    <r>
      <t>Фактическая ставка земельного налога, установленная в соответствии с законодательством Российской Федерации о налогах и сборах и нормативными правовыми актами представительных органов муниципального образования, на территории которого находится система теплоснабжения, и действующая в (i-2)-м расчетном периоде регулирования, % 
(</t>
    </r>
    <r>
      <rPr>
        <b/>
        <sz val="11"/>
        <color theme="1"/>
        <rFont val="Tahoma"/>
        <family val="2"/>
        <charset val="204"/>
      </rPr>
      <t>t</t>
    </r>
    <r>
      <rPr>
        <b/>
        <vertAlign val="subscript"/>
        <sz val="11"/>
        <color theme="1"/>
        <rFont val="Tahoma"/>
        <family val="2"/>
        <charset val="204"/>
      </rPr>
      <t>i-2</t>
    </r>
    <r>
      <rPr>
        <b/>
        <vertAlign val="superscript"/>
        <sz val="11"/>
        <color theme="1"/>
        <rFont val="Tahoma"/>
        <family val="2"/>
        <charset val="204"/>
      </rPr>
      <t>з</t>
    </r>
    <r>
      <rPr>
        <sz val="10"/>
        <color theme="1"/>
        <rFont val="Tahoma"/>
        <family val="2"/>
        <charset val="204"/>
      </rPr>
      <t>)</t>
    </r>
  </si>
  <si>
    <t>7</t>
  </si>
  <si>
    <r>
      <t>Объем полезного отпуска тепловой энергии котельной,  тыс. Гкал (</t>
    </r>
    <r>
      <rPr>
        <b/>
        <sz val="11"/>
        <color theme="1"/>
        <rFont val="Tahoma"/>
        <family val="2"/>
        <charset val="204"/>
      </rPr>
      <t>Q</t>
    </r>
    <r>
      <rPr>
        <b/>
        <vertAlign val="superscript"/>
        <sz val="11"/>
        <color theme="1"/>
        <rFont val="Tahoma"/>
        <family val="2"/>
        <charset val="204"/>
      </rPr>
      <t>ПО</t>
    </r>
    <r>
      <rPr>
        <b/>
        <sz val="10"/>
        <color theme="1"/>
        <rFont val="Tahoma"/>
        <family val="2"/>
        <charset val="204"/>
      </rPr>
      <t>)</t>
    </r>
  </si>
  <si>
    <t>7.1</t>
  </si>
  <si>
    <r>
      <t>Установленная тепловая мощность котельной, Гкал/ч (</t>
    </r>
    <r>
      <rPr>
        <b/>
        <i/>
        <sz val="11"/>
        <color theme="1"/>
        <rFont val="Tahoma"/>
        <family val="2"/>
        <charset val="204"/>
      </rPr>
      <t>p</t>
    </r>
    <r>
      <rPr>
        <i/>
        <sz val="10"/>
        <color theme="1"/>
        <rFont val="Tahoma"/>
        <family val="2"/>
        <charset val="204"/>
      </rPr>
      <t>)</t>
    </r>
  </si>
  <si>
    <t>7.2</t>
  </si>
  <si>
    <r>
      <t>Коэффициент готовности, учитывающий продолжительность годовой работы оборудования (</t>
    </r>
    <r>
      <rPr>
        <b/>
        <i/>
        <sz val="11"/>
        <color theme="1"/>
        <rFont val="Tahoma"/>
        <family val="2"/>
        <charset val="204"/>
      </rPr>
      <t>К</t>
    </r>
    <r>
      <rPr>
        <b/>
        <i/>
        <vertAlign val="subscript"/>
        <sz val="11"/>
        <color theme="1"/>
        <rFont val="Tahoma"/>
        <family val="2"/>
        <charset val="204"/>
      </rPr>
      <t>r</t>
    </r>
    <r>
      <rPr>
        <i/>
        <sz val="10"/>
        <color theme="1"/>
        <rFont val="Tahoma"/>
        <family val="2"/>
        <charset val="204"/>
      </rPr>
      <t>)</t>
    </r>
  </si>
  <si>
    <t>7.3</t>
  </si>
  <si>
    <r>
      <t>Коэффициент использования установленной тепловой мощности котельной (</t>
    </r>
    <r>
      <rPr>
        <b/>
        <i/>
        <sz val="11"/>
        <rFont val="Tahoma"/>
        <family val="2"/>
        <charset val="204"/>
      </rPr>
      <t>КИУМ</t>
    </r>
    <r>
      <rPr>
        <i/>
        <sz val="10"/>
        <rFont val="Tahoma"/>
        <family val="2"/>
        <charset val="204"/>
      </rPr>
      <t>)</t>
    </r>
  </si>
  <si>
    <t>8</t>
  </si>
  <si>
    <r>
      <t>Прогнозный индекс цен производителей промышленной продукции (накопленным итогом), % (</t>
    </r>
    <r>
      <rPr>
        <b/>
        <sz val="11"/>
        <rFont val="Tahoma"/>
        <family val="2"/>
        <charset val="204"/>
      </rPr>
      <t>ИЦП</t>
    </r>
    <r>
      <rPr>
        <b/>
        <vertAlign val="subscript"/>
        <sz val="11"/>
        <rFont val="Tahoma"/>
        <family val="2"/>
        <charset val="204"/>
      </rPr>
      <t>i</t>
    </r>
    <r>
      <rPr>
        <b/>
        <sz val="10"/>
        <rFont val="Tahoma"/>
        <family val="2"/>
        <charset val="204"/>
      </rPr>
      <t>)</t>
    </r>
  </si>
  <si>
    <t>8.1</t>
  </si>
  <si>
    <r>
      <t>Индекс цен производителей промышленной продукции (в среднем за год к предыдущему году), % г/г (</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б+1</t>
    </r>
    <r>
      <rPr>
        <b/>
        <sz val="11"/>
        <color indexed="8"/>
        <rFont val="Tahoma"/>
        <family val="2"/>
        <charset val="204"/>
      </rPr>
      <t>, ИЦП</t>
    </r>
    <r>
      <rPr>
        <b/>
        <vertAlign val="superscript"/>
        <sz val="11"/>
        <color indexed="8"/>
        <rFont val="Tahoma"/>
        <family val="2"/>
        <charset val="204"/>
      </rPr>
      <t>п</t>
    </r>
    <r>
      <rPr>
        <b/>
        <vertAlign val="subscript"/>
        <sz val="11"/>
        <color indexed="8"/>
        <rFont val="Tahoma"/>
        <family val="2"/>
        <charset val="204"/>
      </rPr>
      <t>б+2</t>
    </r>
    <r>
      <rPr>
        <b/>
        <sz val="11"/>
        <color indexed="8"/>
        <rFont val="Tahoma"/>
        <family val="2"/>
        <charset val="204"/>
      </rPr>
      <t>,…,ИЦП</t>
    </r>
    <r>
      <rPr>
        <b/>
        <vertAlign val="superscript"/>
        <sz val="11"/>
        <color indexed="8"/>
        <rFont val="Tahoma"/>
        <family val="2"/>
        <charset val="204"/>
      </rPr>
      <t>п</t>
    </r>
    <r>
      <rPr>
        <b/>
        <vertAlign val="subscript"/>
        <sz val="11"/>
        <color indexed="8"/>
        <rFont val="Tahoma"/>
        <family val="2"/>
        <charset val="204"/>
      </rPr>
      <t>i</t>
    </r>
    <r>
      <rPr>
        <sz val="10"/>
        <color indexed="8"/>
        <rFont val="Tahoma"/>
        <family val="2"/>
        <charset val="204"/>
      </rPr>
      <t>)</t>
    </r>
  </si>
  <si>
    <t>Год</t>
  </si>
</sst>
</file>

<file path=xl/styles.xml><?xml version="1.0" encoding="utf-8"?>
<styleSheet xmlns="http://schemas.openxmlformats.org/spreadsheetml/2006/main" xmlns:mc="http://schemas.openxmlformats.org/markup-compatibility/2006" xmlns:x14ac="http://schemas.microsoft.com/office/spreadsheetml/2009/9/ac" mc:Ignorable="x14ac">
  <numFmts count="204">
    <numFmt numFmtId="164" formatCode="#,##0.000"/>
    <numFmt numFmtId="165" formatCode="#,##0.0"/>
    <numFmt numFmtId="166" formatCode="0.0%"/>
    <numFmt numFmtId="167" formatCode="[$-409]mmm\-yy;@"/>
    <numFmt numFmtId="168" formatCode="&quot;$&quot;#,##0.0,,&quot;M&quot;_);[Red]\(&quot;$&quot;#,##0.0,,&quot;M&quot;\)"/>
    <numFmt numFmtId="169" formatCode="0.0%_);\(0.0%\)"/>
    <numFmt numFmtId="170" formatCode="_-[$$-1009]* #,##0.00_-;\-[$$-1009]* #,##0.00_-;_-[$$-1009]* &quot;-&quot;??_-;_-@_-"/>
    <numFmt numFmtId="171" formatCode="#,##0.0_);\(#,##0.0\)"/>
    <numFmt numFmtId="172" formatCode="\t0.00%"/>
    <numFmt numFmtId="173" formatCode="#,##0.0;\(#,##0.0\);\-"/>
    <numFmt numFmtId="174" formatCode="#,##0_);[Red]\(#,##0\)"/>
    <numFmt numFmtId="175" formatCode="#,##0.0_);[Red]\(#,##0.0\)"/>
    <numFmt numFmtId="176" formatCode="\t#\ ??/??"/>
    <numFmt numFmtId="177" formatCode="_-* #,##0.00[$€-1]_-;\-* #,##0.00[$€-1]_-;_-* &quot;-&quot;??[$€-1]_-"/>
    <numFmt numFmtId="178" formatCode="[$-419]mmmm\ yyyy;@"/>
    <numFmt numFmtId="179" formatCode="[Magenta]\ &quot;Ошибка&quot;;[Magenta]\ &quot;Ошибка&quot;;[Blue]\ &quot;OK&quot;"/>
    <numFmt numFmtId="180" formatCode="#.##0\.00"/>
    <numFmt numFmtId="181" formatCode="#\.00"/>
    <numFmt numFmtId="182" formatCode="_-* #,##0.00&quot;р.&quot;_-;\-* #,##0.00&quot;р.&quot;_-;_-* &quot;-&quot;??&quot;р.&quot;_-;_-@_-"/>
    <numFmt numFmtId="183" formatCode="\$#\.00"/>
    <numFmt numFmtId="184" formatCode="\£\ #,##0_);[Red]\(\£\ #,##0\)"/>
    <numFmt numFmtId="185" formatCode="\¥\ #,##0_);[Red]\(\¥\ #,##0\)"/>
    <numFmt numFmtId="186" formatCode="#\."/>
    <numFmt numFmtId="187" formatCode="_-* #,##0\ &quot;руб&quot;_-;\-* #,##0\ &quot;руб&quot;_-;_-* &quot;-&quot;\ &quot;руб&quot;_-;_-@_-"/>
    <numFmt numFmtId="188" formatCode="@\ *."/>
    <numFmt numFmtId="189" formatCode="0.0"/>
    <numFmt numFmtId="190" formatCode="#,##0.0;\(#,##0.0\)"/>
    <numFmt numFmtId="191" formatCode="#,##0.00;\(#,##0.00\)"/>
    <numFmt numFmtId="192" formatCode="000000"/>
    <numFmt numFmtId="193" formatCode="_(&quot;$&quot;* #,##0_);_(&quot;$&quot;* \(#,##0\);_(&quot;$&quot;* &quot;-&quot;_);_(@_)"/>
    <numFmt numFmtId="194" formatCode="_(&quot;$&quot;* #,##0.00_);_(&quot;$&quot;* \(#,##0.00\);_(&quot;$&quot;* &quot;-&quot;??_);_(@_)"/>
    <numFmt numFmtId="195" formatCode="###\ ##\ ##"/>
    <numFmt numFmtId="196" formatCode="0_);\(0\)"/>
    <numFmt numFmtId="197" formatCode="_(* #,##0_);_(* \(#,##0\);_(* &quot;-&quot;??_);_(@_)"/>
    <numFmt numFmtId="198" formatCode="#,##0;[Red]#,##0"/>
    <numFmt numFmtId="199" formatCode="&quot;\&quot;#,##0;[Red]\-&quot;\&quot;#,##0"/>
    <numFmt numFmtId="200" formatCode="General_)"/>
    <numFmt numFmtId="201" formatCode="_-* #,##0&quot;đ.&quot;_-;\-* #,##0&quot;đ.&quot;_-;_-* &quot;-&quot;&quot;đ.&quot;_-;_-@_-"/>
    <numFmt numFmtId="202" formatCode="_-* #,##0.00&quot;đ.&quot;_-;\-* #,##0.00&quot;đ.&quot;_-;_-* &quot;-&quot;??&quot;đ.&quot;_-;_-@_-"/>
    <numFmt numFmtId="203" formatCode="0.0_)"/>
    <numFmt numFmtId="204" formatCode="#,##0_);[Red]\(#,##0\);&quot;-  &quot;"/>
    <numFmt numFmtId="205" formatCode="#,##0.00;[Red]\-#,##0.00;\-;@"/>
    <numFmt numFmtId="206" formatCode="#,##0_)\ \ ;[Red]\(#,##0\)\ \ "/>
    <numFmt numFmtId="207" formatCode="\£#,##0_);\(\£#,##0\)"/>
    <numFmt numFmtId="208" formatCode="_(* #,##0_);_(* \(#,##0\);_(* &quot;-&quot;_);_(@_)"/>
    <numFmt numFmtId="209" formatCode="#,##0;\-#,##0;&quot;-&quot;"/>
    <numFmt numFmtId="210" formatCode="_ * #,##0.00_ ;_ * \-#,##0.00_ ;_ * &quot;-&quot;??_ ;_ @_ "/>
    <numFmt numFmtId="211" formatCode="#,##0.00;\-#,##0.00;&quot;-&quot;"/>
    <numFmt numFmtId="212" formatCode="#,##0.00;[Red]\(#,##0.00\)"/>
    <numFmt numFmtId="213" formatCode="&quot;$&quot;#,##0.0_);[Red]\(&quot;$&quot;#,##0.0\)"/>
    <numFmt numFmtId="214" formatCode="#,##0%;\-#,##0%;&quot;- &quot;"/>
    <numFmt numFmtId="215" formatCode="#,##0.000;[Red]\(#,##0.000\)"/>
    <numFmt numFmtId="216" formatCode="#\ ##0_.\ &quot;zі&quot;\ 00\ &quot;gr&quot;;\(#\ ##0.00\z\і\)"/>
    <numFmt numFmtId="217" formatCode="#,##0.0%;\-#,##0.0%;&quot;- &quot;"/>
    <numFmt numFmtId="218" formatCode="#,##0.0000;[Red]\(#,##0.0000\)"/>
    <numFmt numFmtId="219" formatCode="#\ ##0&quot;zі&quot;00&quot;gr&quot;;\(#\ ##0.00\z\і\)"/>
    <numFmt numFmtId="220" formatCode="#,##0.00%;\-#,##0.00%;&quot;- &quot;"/>
    <numFmt numFmtId="221" formatCode="mmmm\-yy"/>
    <numFmt numFmtId="222" formatCode="_-&quot;$&quot;* #,##0.00_-;\-&quot;$&quot;* #,##0.00_-;_-&quot;$&quot;* &quot;-&quot;??_-;_-@_-"/>
    <numFmt numFmtId="223" formatCode="0.0%;\(0.0%\)"/>
    <numFmt numFmtId="224" formatCode="#,##0.0;\-#,##0.0;&quot;-&quot;"/>
    <numFmt numFmtId="225" formatCode="#,##0.0000_);\(#,##0.0000\)"/>
    <numFmt numFmtId="226" formatCode="&quot;$&quot;#,##0.0;[Red]\(&quot;$&quot;#,##0.0\)"/>
    <numFmt numFmtId="227" formatCode="_-* #,##0_р_._-;\-* #,##0_р_._-;_-* &quot;-&quot;_р_._-;_-@_-"/>
    <numFmt numFmtId="228" formatCode="0000"/>
    <numFmt numFmtId="229" formatCode="0.000_)"/>
    <numFmt numFmtId="230" formatCode="0.0000%"/>
    <numFmt numFmtId="231" formatCode="##,#0_;\(#,##0\);&quot;-&quot;??_);@"/>
    <numFmt numFmtId="232" formatCode="*(#,##0\);*#\,##0_);&quot;-&quot;??_);@"/>
    <numFmt numFmtId="233" formatCode="_*\(#,##0\);_*#,##0_);&quot;-&quot;??_);@"/>
    <numFmt numFmtId="234" formatCode="_-* #,##0.00_р_._-;\-* #,##0.00_р_._-;_-* &quot;-&quot;??_р_._-;_-@_-"/>
    <numFmt numFmtId="235" formatCode="_-* #,##0.00\ _F_-;\-* #,##0.00\ _F_-;_-* \-??\ _F_-;_-@_-"/>
    <numFmt numFmtId="236" formatCode="_-* #,##0.00_-;\-* #,##0.00_-;_-* &quot;-&quot;??_-;_-@_-"/>
    <numFmt numFmtId="237" formatCode="_(* #,##0.00_);_(* \(#,##0.00\);_(* &quot;-&quot;??_);_(@_)"/>
    <numFmt numFmtId="238" formatCode="#,##0.0;[Red]\(#,##0.0\)"/>
    <numFmt numFmtId="239" formatCode="#,##0;[Red]\(#,##0\)"/>
    <numFmt numFmtId="240" formatCode="_-* #,##0&quot;р.&quot;_-;\-* #,##0&quot;р.&quot;_-;_-* &quot;-&quot;&quot;р.&quot;_-;_-@_-"/>
    <numFmt numFmtId="241" formatCode="_(* #,##0.0_);_(* \(#,##0.0\);_(* &quot;-&quot;?_);_(@_)"/>
    <numFmt numFmtId="242" formatCode="* \(#,##0\);* #,##0_);&quot;-&quot;??_);@"/>
    <numFmt numFmtId="243" formatCode="0.00_);\(0.00\);0.00"/>
    <numFmt numFmtId="244" formatCode="&quot;$&quot;#,##0_);[Red]\(&quot;$&quot;#,##0\)"/>
    <numFmt numFmtId="245" formatCode="_(* #,##0.00_);[Red]_(* \(#,##0.00\);_(* &quot;-&quot;??_);_(@_)"/>
    <numFmt numFmtId="246" formatCode="_(&quot;$&quot;* #,##0.00_);_(&quot;$&quot;* \(#,##0.00\);@_)"/>
    <numFmt numFmtId="247" formatCode="_(&quot;$&quot;* #,##0.000_);_(&quot;$&quot;* \(#,##0.000\);@_)"/>
    <numFmt numFmtId="248" formatCode="#,##0_);\(#,##0\);&quot;-&quot;??_);@"/>
    <numFmt numFmtId="249" formatCode="* #,##0_);* \(#,##0\);&quot;-&quot;??_);@"/>
    <numFmt numFmtId="250" formatCode="&quot;$&quot;#,##0.00_);\(&quot;$&quot;#,##0.00\)"/>
    <numFmt numFmtId="251" formatCode="&quot;$&quot;#,##0_);\(&quot;$&quot;#,##0\)"/>
    <numFmt numFmtId="252" formatCode="\$#,##0\ ;\(\$#,##0\)"/>
    <numFmt numFmtId="253" formatCode="&quot;$&quot;#,##0\ ;\(&quot;$&quot;#,##0\)"/>
    <numFmt numFmtId="254" formatCode="\$#,##0.0000\ ;\(\$#,##0.0000\)"/>
    <numFmt numFmtId="255" formatCode="dd\.mm\.yyyy&quot;г.&quot;"/>
    <numFmt numFmtId="256" formatCode="dd\ mmm\ yyyy"/>
    <numFmt numFmtId="257" formatCode="dd\ mmm\ yyyy_);;;&quot;  &quot;@"/>
    <numFmt numFmtId="258" formatCode="m/d/yy\ h:mm"/>
    <numFmt numFmtId="259" formatCode="#,##0.00;[Red]\(#,##0.00\);\-"/>
    <numFmt numFmtId="260" formatCode="#,##0_);\(#,##0\);&quot;- &quot;;&quot;  &quot;@"/>
    <numFmt numFmtId="261" formatCode="_-* #,##0_-;\-* #,##0_-;_-* &quot;-&quot;_-;_-@_-"/>
    <numFmt numFmtId="262" formatCode="ddd\ dd\ mmm"/>
    <numFmt numFmtId="263" formatCode="0.0\x"/>
    <numFmt numFmtId="264" formatCode="[$-419]General"/>
    <numFmt numFmtId="265" formatCode="_(\ #,##0.0_%_);_(\ \(#,##0.0_%\);_(\ &quot; - &quot;_%_);_(@_)"/>
    <numFmt numFmtId="266" formatCode="_(\ #,##0.0%_);_(\ \(#,##0.0%\);_(\ &quot; - &quot;\%_);_(@_)"/>
    <numFmt numFmtId="267" formatCode="#,##0_);\(#,##0\);&quot; - &quot;_);@_)"/>
    <numFmt numFmtId="268" formatCode="\ #,##0.0_);\(#,##0.0\);&quot; - &quot;_);@_)"/>
    <numFmt numFmtId="269" formatCode="\ #,##0.00_);\(#,##0.00\);&quot; - &quot;_);@_)"/>
    <numFmt numFmtId="270" formatCode="\ #,##0.000_);\(#,##0.000\);&quot; - &quot;_);@_)"/>
    <numFmt numFmtId="271" formatCode="#,##0;\(#,##0\);&quot;-&quot;"/>
    <numFmt numFmtId="272" formatCode="d\ mmmm\ yyyy"/>
    <numFmt numFmtId="273" formatCode="#,##0;[Red]\(#,##0\);0"/>
    <numFmt numFmtId="274" formatCode="_-* #,##0\ _F_B_-;\-* #,##0\ _F_B_-;_-* &quot;-&quot;\ _F_B_-;_-@_-"/>
    <numFmt numFmtId="275" formatCode="_-* #,##0.00\ _F_B_-;\-* #,##0.00\ _F_B_-;_-* &quot;-&quot;??\ _F_B_-;_-@_-"/>
    <numFmt numFmtId="276" formatCode="#,##0.0000_);\(#,##0.0000\);&quot;- &quot;;&quot;  &quot;@"/>
    <numFmt numFmtId="277" formatCode="\ \ @"/>
    <numFmt numFmtId="278" formatCode="_(#,##0;\(#,##0\);\-;&quot;  &quot;@"/>
    <numFmt numFmtId="279" formatCode="#,##0_);\(#,##0\);\-??"/>
    <numFmt numFmtId="280" formatCode="#,##0;\(#,##0\);\-_)"/>
    <numFmt numFmtId="281" formatCode="#,##0.0_);\(#,##0.0\);\-_)"/>
    <numFmt numFmtId="282" formatCode="#,##0.00_);\(#,##0.00\);\-_)"/>
    <numFmt numFmtId="283" formatCode="0\ \ \ \ \ "/>
    <numFmt numFmtId="284" formatCode="#,##0_);[Blue]\(#,##0\)"/>
    <numFmt numFmtId="285" formatCode="&quot;₽&quot;"/>
    <numFmt numFmtId="286" formatCode="0.00_);\(0.00\);0.00_)"/>
    <numFmt numFmtId="287" formatCode="#,##0.00_ ;[Red]\(#,##0.00&quot;) &quot;"/>
    <numFmt numFmtId="288" formatCode="_(* #,##0.00_);[Red]_(* \(#,##0.00\);_(* &quot;-&quot;_);_(@_)"/>
    <numFmt numFmtId="289" formatCode="_(* #,##0_);[Red]_(* \(#,##0\);_(* &quot;-&quot;_);_(@_)"/>
    <numFmt numFmtId="290" formatCode="_-* #,##0_-;_-* #,##0\-;_-* &quot;-&quot;_-;_-@_-"/>
    <numFmt numFmtId="291" formatCode="_-* #,##0.00_-;_-* #,##0.00\-;_-* &quot;-&quot;??_-;_-@_-"/>
    <numFmt numFmtId="292" formatCode="_-* #,##0\ _$_-;\-* #,##0\ _$_-;_-* &quot;-&quot;\ _$_-;_-@_-"/>
    <numFmt numFmtId="293" formatCode="_-* #,##0.00\ _$_-;\-* #,##0.00\ _$_-;_-* &quot;-&quot;??\ _$_-;_-@_-"/>
    <numFmt numFmtId="294" formatCode="#,##0,,_);\(#,##0,,\);\-_)"/>
    <numFmt numFmtId="295" formatCode="#,##0%_);\(#,##0%\)"/>
    <numFmt numFmtId="296" formatCode="_-* #,##0.00_._-;\ * &quot;(&quot;#,##0.00&quot;)&quot;_-;_-* &quot;-&quot;??_._-;_-@_-"/>
    <numFmt numFmtId="297" formatCode="_-* #,##0\ &quot;$&quot;_-;\-* #,##0\ &quot;$&quot;_-;_-* &quot;-&quot;\ &quot;$&quot;_-;_-@_-"/>
    <numFmt numFmtId="298" formatCode="_-* #,##0.00\ &quot;$&quot;_-;\-* #,##0.00\ &quot;$&quot;_-;_-* &quot;-&quot;??\ &quot;$&quot;_-;_-@_-"/>
    <numFmt numFmtId="299" formatCode="_(* #,##0.000_);[Red]_(* \(#,##0.000\);_(* &quot;-&quot;??_);_(@_)"/>
    <numFmt numFmtId="300" formatCode="&quot;$&quot;#,##0.0_);\(&quot;$&quot;#,##0.0\)"/>
    <numFmt numFmtId="301" formatCode="0.00\x"/>
    <numFmt numFmtId="302" formatCode="#,##0\ &quot;F&quot;;[Red]\-#,##0\ &quot;F&quot;"/>
    <numFmt numFmtId="303" formatCode="_(* #,##0_);\(* #,##0\)"/>
    <numFmt numFmtId="304" formatCode="_(* #,##0,_);_(* \(#,##0,\);_(* &quot;-&quot;_);_(@_)"/>
    <numFmt numFmtId="305" formatCode="#,##0;\(#,##0\);\-"/>
    <numFmt numFmtId="306" formatCode="_-* #,##0\ &quot;FB&quot;_-;\-* #,##0\ &quot;FB&quot;_-;_-* &quot;-&quot;\ &quot;FB&quot;_-;_-@_-"/>
    <numFmt numFmtId="307" formatCode="_-* #,##0.00\ &quot;FB&quot;_-;\-* #,##0.00\ &quot;FB&quot;_-;_-* &quot;-&quot;??\ &quot;FB&quot;_-;_-@_-"/>
    <numFmt numFmtId="308" formatCode="0.0_)%;\(0.0\)%"/>
    <numFmt numFmtId="309" formatCode="0.00_)%;\(0.00\)%"/>
    <numFmt numFmtId="310" formatCode="0%_);\(0%\)"/>
    <numFmt numFmtId="311" formatCode="0%;\(0%\)"/>
    <numFmt numFmtId="312" formatCode="#,##0.00\ &quot;F&quot;;\-#,##0.00\ &quot;F&quot;"/>
    <numFmt numFmtId="313" formatCode="* \(#,##0.0\);* #,##0.0_);&quot;-&quot;??_);@"/>
    <numFmt numFmtId="314" formatCode="* \(#,##0.00\);* #,##0.00_);&quot;-&quot;??_);@"/>
    <numFmt numFmtId="315" formatCode="_(* \(#,##0.0\);_(* #,##0.0_);_(* &quot;-&quot;_);_(@_)"/>
    <numFmt numFmtId="316" formatCode="_(* \(#,##0.00\);_(* #,##0.00_);_(* &quot;-&quot;_);_(@_)"/>
    <numFmt numFmtId="317" formatCode="_(* \(#,##0.000\);_(* #,##0.000_);_(* &quot;-&quot;_);_(@_)"/>
    <numFmt numFmtId="318" formatCode="#,##0.000000;[Red]#,##0.000000"/>
    <numFmt numFmtId="319" formatCode="0%_);[Red]\(0%\)"/>
    <numFmt numFmtId="320" formatCode="0.00%_);[Red]\(0.00%\)"/>
    <numFmt numFmtId="321" formatCode="\+0.0;\-0.0"/>
    <numFmt numFmtId="322" formatCode="\+0.0%;\-0.0%"/>
    <numFmt numFmtId="323" formatCode="mm/dd/yy"/>
    <numFmt numFmtId="324" formatCode="#,###.00;\(#,###.00\);\-"/>
    <numFmt numFmtId="325" formatCode="0.00;[Red]0.00"/>
    <numFmt numFmtId="326" formatCode="_ * #,##0_ ;_ * \-#,##0_ ;_ * \-??_ ;_ @_ "/>
    <numFmt numFmtId="327" formatCode="_ * #,##0_ ;_ * \-#,##0_ ;_ * &quot;-&quot;??_ ;_ @_ "/>
    <numFmt numFmtId="328" formatCode="&quot;g = &quot;0.0%;&quot;g = -&quot;0.0%"/>
    <numFmt numFmtId="329" formatCode="\g\ \=\ 0.0%;\g\ \=\ \-0.0%"/>
    <numFmt numFmtId="330" formatCode="&quot;$&quot;#,##0"/>
    <numFmt numFmtId="331" formatCode="0.0&quot;x &quot;"/>
    <numFmt numFmtId="332" formatCode="0.0\x\ "/>
    <numFmt numFmtId="333" formatCode="#\ ##0&quot;zі&quot;_.00&quot;gr&quot;;\(#\ ##0.00\z\і\)"/>
    <numFmt numFmtId="334" formatCode="m/d"/>
    <numFmt numFmtId="335" formatCode="#\ ##0&quot;zі&quot;.00&quot;gr&quot;;\(#\ ##0&quot;zі&quot;.00&quot;gr&quot;\)"/>
    <numFmt numFmtId="336" formatCode="\ \ \ \ @"/>
    <numFmt numFmtId="337" formatCode="#,##0&quot;£&quot;_);\(#,##0&quot;£&quot;\)"/>
    <numFmt numFmtId="338" formatCode="#,##0,_);\(#,##0,\);\-_)"/>
    <numFmt numFmtId="339" formatCode="#,##0;\(#,##0\)"/>
    <numFmt numFmtId="340" formatCode="_-&quot;F&quot;\ * #,##0_-;_-&quot;F&quot;\ * #,##0\-;_-&quot;F&quot;\ * &quot;-&quot;_-;_-@_-"/>
    <numFmt numFmtId="341" formatCode="_-&quot;F&quot;\ * #,##0.00_-;_-&quot;F&quot;\ * #,##0.00\-;_-&quot;F&quot;\ * &quot;-&quot;??_-;_-@_-"/>
    <numFmt numFmtId="342" formatCode="&quot;$&quot;#,##0.00_);[Red]\(&quot;$&quot;#,##0.00\)"/>
    <numFmt numFmtId="343" formatCode="_ * #,##0_ ;_ * \(#,##0_ ;_ * &quot;-&quot;_ ;_ @_ "/>
    <numFmt numFmtId="344" formatCode="&quot;$&quot;#,##0.000000;[Red]&quot;$&quot;#,##0.000000"/>
    <numFmt numFmtId="345" formatCode="#,##0.0000000_$"/>
    <numFmt numFmtId="346" formatCode="&quot;$&quot;\ #,##0.00"/>
    <numFmt numFmtId="347" formatCode="_ * #,##0_ ;_ * \(#,##0_)\ ;_ * &quot;-&quot;_ ;_ @_ "/>
    <numFmt numFmtId="348" formatCode="&quot;$&quot;\ #,##0"/>
    <numFmt numFmtId="349" formatCode="&quot;$&quot;"/>
    <numFmt numFmtId="350" formatCode="_._.* #,##0_)_%;_._.* \(#,##0\)_%;_._.* \ _)_%"/>
    <numFmt numFmtId="351" formatCode="yyyy"/>
    <numFmt numFmtId="352" formatCode="yyyy\ &quot;год&quot;"/>
    <numFmt numFmtId="353" formatCode="\¥#,##0_);\(\¥#,##0\)"/>
    <numFmt numFmtId="354" formatCode=";;&quot;zero&quot;;&quot;  &quot;@"/>
    <numFmt numFmtId="355" formatCode="_(&quot;₽&quot;* #,##0.00_);_(&quot;₽&quot;* \(#,##0.00\);_(&quot;₽&quot;* &quot;-&quot;??_);_(@_)"/>
    <numFmt numFmtId="356" formatCode="_-* #,##0\ &quot;€&quot;_-;\-* #,##0\ &quot;€&quot;_-;_-* &quot;-&quot;\ &quot;€&quot;_-;_-@_-"/>
    <numFmt numFmtId="357" formatCode="_-* #,##0_р_._-;\-* #,##0_р_._-;_-* &quot;-&quot;??_р_._-;_-@_-"/>
    <numFmt numFmtId="358" formatCode="#,##0.00&quot;р.&quot;;\-#,##0.00&quot;р.&quot;"/>
    <numFmt numFmtId="359" formatCode="0_)"/>
    <numFmt numFmtId="360" formatCode="#,##0\т"/>
    <numFmt numFmtId="361" formatCode="0.0000"/>
    <numFmt numFmtId="362" formatCode="_-* #,##0.00_р_._-;\-* #,##0.00_р_._-;_-* \-??_р_._-;_-@_-"/>
    <numFmt numFmtId="363" formatCode="dd/mm/yy;@"/>
    <numFmt numFmtId="364" formatCode="#&quot; &quot;##0"/>
    <numFmt numFmtId="365" formatCode="_-* #,##0.00_р_._-;\-* #,##0.00_р_._-;_-* &quot;-&quot;_р_._-;_-@_-"/>
    <numFmt numFmtId="366" formatCode="%#\.00"/>
    <numFmt numFmtId="367" formatCode="_ * #,##0_ ;_ * \-#,##0_ ;_ * &quot;-&quot;_ ;_ @_ "/>
  </numFmts>
  <fonts count="370">
    <font>
      <sz val="11"/>
      <color theme="1"/>
      <name val="Calibri"/>
      <family val="2"/>
      <charset val="204"/>
      <scheme val="minor"/>
    </font>
    <font>
      <sz val="11"/>
      <color theme="1"/>
      <name val="Calibri"/>
      <family val="2"/>
      <charset val="204"/>
      <scheme val="minor"/>
    </font>
    <font>
      <b/>
      <sz val="13"/>
      <color theme="3"/>
      <name val="Calibri"/>
      <family val="2"/>
      <charset val="204"/>
      <scheme val="minor"/>
    </font>
    <font>
      <b/>
      <sz val="11"/>
      <color theme="0"/>
      <name val="Calibri"/>
      <family val="2"/>
      <charset val="204"/>
      <scheme val="minor"/>
    </font>
    <font>
      <sz val="11"/>
      <color rgb="FFFF0000"/>
      <name val="Calibri"/>
      <family val="2"/>
      <charset val="204"/>
      <scheme val="minor"/>
    </font>
    <font>
      <sz val="11"/>
      <color theme="0"/>
      <name val="Calibri"/>
      <family val="2"/>
      <charset val="204"/>
      <scheme val="minor"/>
    </font>
    <font>
      <sz val="11"/>
      <color rgb="FF000000"/>
      <name val="Calibri"/>
      <family val="2"/>
      <charset val="204"/>
    </font>
    <font>
      <sz val="10"/>
      <color indexed="8"/>
      <name val="Tahoma"/>
      <family val="2"/>
      <charset val="204"/>
    </font>
    <font>
      <sz val="10"/>
      <color theme="1"/>
      <name val="Tahoma"/>
      <family val="2"/>
      <charset val="204"/>
    </font>
    <font>
      <sz val="10"/>
      <name val="Tahoma"/>
      <family val="2"/>
      <charset val="204"/>
    </font>
    <font>
      <sz val="10"/>
      <name val="Arial Cyr"/>
      <charset val="204"/>
    </font>
    <font>
      <sz val="10"/>
      <name val="Arial"/>
      <family val="2"/>
      <charset val="204"/>
    </font>
    <font>
      <sz val="10"/>
      <name val="Helv"/>
      <charset val="204"/>
    </font>
    <font>
      <sz val="10"/>
      <color indexed="8"/>
      <name val="MS Sans Serif"/>
      <family val="2"/>
      <charset val="204"/>
    </font>
    <font>
      <sz val="10"/>
      <name val="Arial"/>
      <family val="2"/>
    </font>
    <font>
      <sz val="8"/>
      <color indexed="12"/>
      <name val="Arial"/>
      <family val="2"/>
      <charset val="204"/>
    </font>
    <font>
      <b/>
      <sz val="10"/>
      <name val="Times New Roman"/>
      <family val="1"/>
      <charset val="204"/>
    </font>
    <font>
      <sz val="10"/>
      <name val="Book Antiqua"/>
      <family val="1"/>
      <charset val="204"/>
    </font>
    <font>
      <sz val="10"/>
      <name val="NTTimes/Cyrillic"/>
    </font>
    <font>
      <sz val="1"/>
      <color indexed="8"/>
      <name val="Courier"/>
      <family val="3"/>
    </font>
    <font>
      <sz val="10"/>
      <name val="Helv"/>
    </font>
    <font>
      <sz val="10"/>
      <name val="Times New Roman CYR"/>
      <family val="1"/>
      <charset val="204"/>
    </font>
    <font>
      <sz val="10"/>
      <name val="Times New Roman"/>
      <family val="1"/>
      <charset val="204"/>
    </font>
    <font>
      <sz val="12"/>
      <color indexed="10"/>
      <name val="Times New Roman"/>
      <family val="1"/>
      <charset val="204"/>
    </font>
    <font>
      <sz val="10"/>
      <name val="Helv"/>
      <family val="2"/>
      <charset val="204"/>
    </font>
    <font>
      <sz val="13"/>
      <name val="Times New Roman"/>
      <family val="1"/>
      <charset val="204"/>
    </font>
    <font>
      <sz val="10"/>
      <name val="Helv"/>
      <family val="2"/>
    </font>
    <font>
      <sz val="10"/>
      <name val="Courier"/>
      <family val="3"/>
    </font>
    <font>
      <sz val="10"/>
      <name val="Arial Cyr"/>
      <family val="2"/>
      <charset val="204"/>
    </font>
    <font>
      <sz val="10"/>
      <color indexed="54"/>
      <name val="Arial Narrow"/>
      <family val="2"/>
    </font>
    <font>
      <b/>
      <sz val="22"/>
      <color indexed="18"/>
      <name val="Arial"/>
      <family val="2"/>
    </font>
    <font>
      <sz val="8"/>
      <name val="Arial"/>
      <family val="2"/>
      <charset val="204"/>
    </font>
    <font>
      <b/>
      <sz val="14"/>
      <color indexed="18"/>
      <name val="Arial"/>
      <family val="2"/>
    </font>
    <font>
      <b/>
      <sz val="10"/>
      <color indexed="18"/>
      <name val="Arial"/>
      <family val="2"/>
    </font>
    <font>
      <b/>
      <u val="singleAccounting"/>
      <sz val="10"/>
      <color indexed="18"/>
      <name val="Arial"/>
      <family val="2"/>
    </font>
    <font>
      <sz val="1"/>
      <color indexed="8"/>
      <name val="Courier"/>
      <family val="1"/>
      <charset val="204"/>
    </font>
    <font>
      <sz val="12"/>
      <name val="Times New Roman"/>
      <family val="1"/>
      <charset val="204"/>
    </font>
    <font>
      <sz val="10"/>
      <color indexed="12"/>
      <name val="Tms Rmn"/>
    </font>
    <font>
      <sz val="10"/>
      <name val="Courier"/>
      <family val="1"/>
      <charset val="204"/>
    </font>
    <font>
      <b/>
      <sz val="1"/>
      <color indexed="8"/>
      <name val="Courier"/>
      <family val="3"/>
    </font>
    <font>
      <b/>
      <sz val="1"/>
      <color indexed="8"/>
      <name val="Courier"/>
      <family val="1"/>
      <charset val="204"/>
    </font>
    <font>
      <sz val="10"/>
      <name val="Times New Roman"/>
      <family val="1"/>
    </font>
    <font>
      <sz val="8.25"/>
      <name val="Helv"/>
    </font>
    <font>
      <b/>
      <sz val="10"/>
      <color indexed="12"/>
      <name val="Tms Rmn"/>
    </font>
    <font>
      <sz val="8"/>
      <name val="Helv"/>
    </font>
    <font>
      <sz val="10"/>
      <name val="Tms Rmn"/>
    </font>
    <font>
      <sz val="10"/>
      <name val="MS Sans Serif"/>
      <family val="2"/>
      <charset val="204"/>
    </font>
    <font>
      <b/>
      <i/>
      <sz val="12"/>
      <name val="Arial"/>
      <family val="2"/>
      <charset val="204"/>
    </font>
    <font>
      <b/>
      <sz val="12"/>
      <name val="Arial"/>
      <family val="2"/>
      <charset val="204"/>
    </font>
    <font>
      <b/>
      <sz val="12"/>
      <color indexed="9"/>
      <name val="Arial"/>
      <family val="2"/>
    </font>
    <font>
      <b/>
      <sz val="14"/>
      <color indexed="9"/>
      <name val="Arial"/>
      <family val="2"/>
      <charset val="204"/>
    </font>
    <font>
      <b/>
      <i/>
      <sz val="14"/>
      <name val="Arial"/>
      <family val="2"/>
    </font>
    <font>
      <b/>
      <i/>
      <sz val="20"/>
      <name val="Arial"/>
      <family val="2"/>
    </font>
    <font>
      <b/>
      <sz val="16"/>
      <color indexed="9"/>
      <name val="Arial"/>
      <family val="2"/>
    </font>
    <font>
      <b/>
      <sz val="14"/>
      <name val="Arial"/>
      <family val="2"/>
    </font>
    <font>
      <b/>
      <i/>
      <sz val="22"/>
      <name val="Arial"/>
      <family val="2"/>
    </font>
    <font>
      <sz val="11"/>
      <color indexed="8"/>
      <name val="Calibri"/>
      <family val="2"/>
      <charset val="204"/>
    </font>
    <font>
      <sz val="11"/>
      <color indexed="8"/>
      <name val="Calibri"/>
      <family val="2"/>
    </font>
    <font>
      <sz val="11"/>
      <color theme="1"/>
      <name val="Calibri"/>
      <family val="2"/>
      <scheme val="minor"/>
    </font>
    <font>
      <sz val="12"/>
      <color indexed="8"/>
      <name val="Times New Roman"/>
      <family val="2"/>
      <charset val="204"/>
    </font>
    <font>
      <sz val="11"/>
      <color indexed="9"/>
      <name val="Calibri"/>
      <family val="2"/>
      <charset val="204"/>
    </font>
    <font>
      <sz val="11"/>
      <color indexed="9"/>
      <name val="Calibri"/>
      <family val="2"/>
    </font>
    <font>
      <sz val="9"/>
      <color indexed="11"/>
      <name val="Arial"/>
      <family val="2"/>
      <charset val="204"/>
    </font>
    <font>
      <sz val="8"/>
      <name val="Helv"/>
      <charset val="204"/>
    </font>
    <font>
      <sz val="10"/>
      <color indexed="12"/>
      <name val="Arial"/>
      <family val="2"/>
      <charset val="204"/>
    </font>
    <font>
      <sz val="11"/>
      <name val="Arial"/>
      <family val="2"/>
      <charset val="204"/>
    </font>
    <font>
      <u/>
      <sz val="10"/>
      <color indexed="12"/>
      <name val="Courier"/>
      <family val="3"/>
    </font>
    <font>
      <sz val="12"/>
      <name val="¹ÙÅÁÃ¼"/>
      <family val="1"/>
      <charset val="129"/>
    </font>
    <font>
      <sz val="12"/>
      <name val="¹UAAA¼"/>
      <family val="3"/>
      <charset val="129"/>
    </font>
    <font>
      <u/>
      <sz val="10"/>
      <color indexed="12"/>
      <name val="Arial Cyr"/>
      <charset val="204"/>
    </font>
    <font>
      <sz val="10"/>
      <name val="Courier New"/>
      <family val="3"/>
      <charset val="204"/>
    </font>
    <font>
      <b/>
      <sz val="9"/>
      <name val="Frutiger 45 Light"/>
      <family val="2"/>
    </font>
    <font>
      <b/>
      <sz val="10"/>
      <name val="Helvetica"/>
      <family val="2"/>
    </font>
    <font>
      <sz val="12"/>
      <name val="Arial"/>
      <family val="2"/>
    </font>
    <font>
      <sz val="10"/>
      <name val="Calibri"/>
      <family val="2"/>
      <charset val="204"/>
    </font>
    <font>
      <sz val="10"/>
      <color indexed="18"/>
      <name val="Arial"/>
      <family val="2"/>
    </font>
    <font>
      <sz val="9"/>
      <name val="Times New Roman"/>
      <family val="1"/>
    </font>
    <font>
      <sz val="9"/>
      <name val="Frutiger 45 Light"/>
      <family val="2"/>
    </font>
    <font>
      <b/>
      <sz val="10"/>
      <name val="Arial"/>
      <family val="2"/>
    </font>
    <font>
      <sz val="11"/>
      <color indexed="20"/>
      <name val="Calibri"/>
      <family val="2"/>
      <charset val="204"/>
    </font>
    <font>
      <sz val="11"/>
      <color indexed="20"/>
      <name val="Calibri"/>
      <family val="2"/>
    </font>
    <font>
      <b/>
      <sz val="10"/>
      <color indexed="8"/>
      <name val="Arial"/>
      <family val="2"/>
    </font>
    <font>
      <sz val="18"/>
      <name val="Geneva"/>
      <charset val="204"/>
    </font>
    <font>
      <sz val="10"/>
      <color indexed="8"/>
      <name val="Tms Rmn"/>
    </font>
    <font>
      <sz val="10"/>
      <name val="Arial Narrow"/>
      <family val="2"/>
    </font>
    <font>
      <sz val="10"/>
      <color indexed="12"/>
      <name val="Times New Roman"/>
      <family val="1"/>
    </font>
    <font>
      <sz val="12"/>
      <name val="Tms Rmn"/>
    </font>
    <font>
      <b/>
      <sz val="12"/>
      <name val="Times New Roman"/>
      <family val="1"/>
    </font>
    <font>
      <sz val="12"/>
      <name val="Times New Roman"/>
      <family val="1"/>
    </font>
    <font>
      <u val="singleAccounting"/>
      <sz val="10"/>
      <name val="Arial"/>
      <family val="2"/>
    </font>
    <font>
      <b/>
      <sz val="9"/>
      <color indexed="12"/>
      <name val="Comic Sans MS"/>
      <family val="4"/>
      <charset val="204"/>
    </font>
    <font>
      <b/>
      <sz val="9"/>
      <name val="Comic Sans MS"/>
      <family val="4"/>
      <charset val="204"/>
    </font>
    <font>
      <sz val="9"/>
      <name val="Comic Sans MS"/>
      <family val="4"/>
      <charset val="204"/>
    </font>
    <font>
      <sz val="8"/>
      <name val="Comic Sans MS"/>
      <family val="4"/>
      <charset val="204"/>
    </font>
    <font>
      <sz val="8"/>
      <name val="Arial"/>
      <family val="2"/>
    </font>
    <font>
      <sz val="12"/>
      <name val="±???A?"/>
      <charset val="129"/>
    </font>
    <font>
      <b/>
      <sz val="10"/>
      <color indexed="8"/>
      <name val="Times New Roman"/>
      <family val="1"/>
      <charset val="204"/>
    </font>
    <font>
      <sz val="12"/>
      <name val="System"/>
      <family val="3"/>
      <charset val="129"/>
    </font>
    <font>
      <sz val="10"/>
      <name val="±¼¸²Ã¼"/>
      <family val="3"/>
      <charset val="129"/>
    </font>
    <font>
      <sz val="10"/>
      <color indexed="8"/>
      <name val="Arial"/>
      <family val="2"/>
    </font>
    <font>
      <sz val="10"/>
      <name val="Pragmatica"/>
    </font>
    <font>
      <b/>
      <sz val="11"/>
      <color indexed="52"/>
      <name val="Calibri"/>
      <family val="2"/>
      <charset val="204"/>
    </font>
    <font>
      <sz val="8"/>
      <color indexed="8"/>
      <name val="Arial"/>
      <family val="2"/>
    </font>
    <font>
      <b/>
      <sz val="11"/>
      <color indexed="52"/>
      <name val="Calibri"/>
      <family val="2"/>
    </font>
    <font>
      <b/>
      <sz val="11"/>
      <name val="Comic Sans MS"/>
      <family val="4"/>
      <charset val="204"/>
    </font>
    <font>
      <b/>
      <sz val="10"/>
      <name val="Arial"/>
      <family val="2"/>
      <charset val="204"/>
    </font>
    <font>
      <sz val="10"/>
      <color indexed="18"/>
      <name val="Times New Roman"/>
      <family val="1"/>
      <charset val="204"/>
    </font>
    <font>
      <b/>
      <sz val="11"/>
      <color indexed="9"/>
      <name val="Calibri"/>
      <family val="2"/>
      <charset val="204"/>
    </font>
    <font>
      <b/>
      <sz val="11"/>
      <color indexed="9"/>
      <name val="Calibri"/>
      <family val="2"/>
    </font>
    <font>
      <sz val="11"/>
      <color indexed="12"/>
      <name val="Arial"/>
      <family val="2"/>
      <charset val="204"/>
    </font>
    <font>
      <sz val="11"/>
      <name val="Tms Rmn"/>
      <family val="1"/>
    </font>
    <font>
      <sz val="8"/>
      <color indexed="12"/>
      <name val="Times New Roman"/>
      <family val="1"/>
    </font>
    <font>
      <sz val="8"/>
      <name val="Palatino"/>
      <family val="1"/>
    </font>
    <font>
      <sz val="10"/>
      <color indexed="8"/>
      <name val="Calibri"/>
      <family val="2"/>
    </font>
    <font>
      <sz val="10"/>
      <name val="Geneva"/>
    </font>
    <font>
      <sz val="10"/>
      <name val="BERNHARD"/>
    </font>
    <font>
      <sz val="10"/>
      <color indexed="24"/>
      <name val="Arial"/>
      <family val="2"/>
      <charset val="204"/>
    </font>
    <font>
      <b/>
      <u/>
      <sz val="10"/>
      <color indexed="16"/>
      <name val="Arial"/>
      <family val="2"/>
      <charset val="204"/>
    </font>
    <font>
      <b/>
      <sz val="13"/>
      <name val="Arial"/>
      <family val="2"/>
      <charset val="204"/>
    </font>
    <font>
      <b/>
      <sz val="11"/>
      <name val="Times New Roman"/>
      <family val="1"/>
      <charset val="204"/>
    </font>
    <font>
      <b/>
      <sz val="11"/>
      <name val="Arial"/>
      <family val="2"/>
    </font>
    <font>
      <sz val="10"/>
      <name val="Century Schoolbook"/>
      <family val="1"/>
      <charset val="204"/>
    </font>
    <font>
      <b/>
      <sz val="8"/>
      <color indexed="10"/>
      <name val="Arial"/>
      <family val="2"/>
    </font>
    <font>
      <sz val="10"/>
      <name val="MS Serif"/>
      <family val="2"/>
      <charset val="204"/>
    </font>
    <font>
      <b/>
      <sz val="8"/>
      <color indexed="12"/>
      <name val="Comic Sans MS"/>
      <family val="4"/>
      <charset val="204"/>
    </font>
    <font>
      <b/>
      <sz val="10"/>
      <color indexed="12"/>
      <name val="Arial Cyr"/>
      <family val="2"/>
      <charset val="204"/>
    </font>
    <font>
      <sz val="9"/>
      <name val="Arial Narrow"/>
      <family val="2"/>
      <charset val="204"/>
    </font>
    <font>
      <sz val="14"/>
      <name val="Helv"/>
    </font>
    <font>
      <sz val="10"/>
      <name val="Sabon"/>
    </font>
    <font>
      <sz val="10"/>
      <color indexed="8"/>
      <name val="Arial"/>
      <family val="2"/>
      <charset val="204"/>
    </font>
    <font>
      <sz val="9"/>
      <name val="Arial"/>
      <family val="2"/>
      <charset val="204"/>
    </font>
    <font>
      <sz val="9"/>
      <name val="Arial Cyr"/>
      <family val="2"/>
      <charset val="204"/>
    </font>
    <font>
      <sz val="10"/>
      <name val="MS Sans Serif"/>
      <family val="2"/>
    </font>
    <font>
      <b/>
      <sz val="10"/>
      <name val="Arial Cyr"/>
      <family val="2"/>
      <charset val="204"/>
    </font>
    <font>
      <sz val="7"/>
      <name val="Arial"/>
      <family val="2"/>
    </font>
    <font>
      <sz val="8"/>
      <name val="Tms Rmn"/>
    </font>
    <font>
      <i/>
      <sz val="10"/>
      <name val="Arial"/>
      <family val="2"/>
      <charset val="204"/>
    </font>
    <font>
      <u val="doubleAccounting"/>
      <sz val="10"/>
      <name val="Arial"/>
      <family val="2"/>
    </font>
    <font>
      <sz val="10"/>
      <name val="Times New Roman CE"/>
    </font>
    <font>
      <sz val="12"/>
      <name val="Tms Rmn"/>
      <charset val="204"/>
    </font>
    <font>
      <b/>
      <sz val="11"/>
      <color indexed="8"/>
      <name val="Calibri"/>
      <family val="2"/>
    </font>
    <font>
      <sz val="10"/>
      <color indexed="12"/>
      <name val="Arial"/>
      <family val="2"/>
    </font>
    <font>
      <sz val="10"/>
      <color indexed="16"/>
      <name val="MS Serif"/>
      <family val="2"/>
      <charset val="204"/>
    </font>
    <font>
      <sz val="8"/>
      <name val="Arial Cyr"/>
      <charset val="204"/>
    </font>
    <font>
      <sz val="10"/>
      <color rgb="FF000000"/>
      <name val="Arial Cyr"/>
      <charset val="204"/>
    </font>
    <font>
      <sz val="10"/>
      <color indexed="8"/>
      <name val="Arial Cyr"/>
      <charset val="204"/>
    </font>
    <font>
      <i/>
      <sz val="11"/>
      <color indexed="23"/>
      <name val="Calibri"/>
      <family val="2"/>
      <charset val="204"/>
    </font>
    <font>
      <i/>
      <sz val="11"/>
      <color indexed="23"/>
      <name val="Calibri"/>
      <family val="2"/>
    </font>
    <font>
      <i/>
      <sz val="10"/>
      <name val="Arial Narrow"/>
      <family val="2"/>
    </font>
    <font>
      <b/>
      <sz val="10"/>
      <color indexed="32"/>
      <name val="Arial Narrow"/>
      <family val="2"/>
    </font>
    <font>
      <i/>
      <sz val="10"/>
      <color indexed="32"/>
      <name val="Arial Narrow"/>
      <family val="2"/>
    </font>
    <font>
      <sz val="14"/>
      <name val="Arial"/>
      <family val="2"/>
    </font>
    <font>
      <b/>
      <sz val="12"/>
      <color indexed="55"/>
      <name val="Arial"/>
      <family val="2"/>
    </font>
    <font>
      <sz val="10"/>
      <color indexed="32"/>
      <name val="Arial Narrow"/>
      <family val="2"/>
    </font>
    <font>
      <b/>
      <sz val="16"/>
      <name val="Arial"/>
      <family val="2"/>
    </font>
    <font>
      <b/>
      <sz val="14"/>
      <color indexed="32"/>
      <name val="Arial"/>
      <family val="2"/>
    </font>
    <font>
      <sz val="8"/>
      <color indexed="32"/>
      <name val="Arial Narrow"/>
      <family val="2"/>
    </font>
    <font>
      <b/>
      <sz val="10"/>
      <name val="Arial Narrow"/>
      <family val="2"/>
    </font>
    <font>
      <b/>
      <i/>
      <sz val="10"/>
      <name val="Arial Narrow"/>
      <family val="2"/>
    </font>
    <font>
      <sz val="18"/>
      <name val="Arial"/>
      <family val="2"/>
      <charset val="204"/>
    </font>
    <font>
      <i/>
      <sz val="12"/>
      <name val="Arial"/>
      <family val="2"/>
      <charset val="204"/>
    </font>
    <font>
      <i/>
      <sz val="1"/>
      <color indexed="8"/>
      <name val="Courier"/>
      <family val="3"/>
    </font>
    <font>
      <sz val="12"/>
      <name val="Symbol"/>
      <family val="1"/>
      <charset val="2"/>
    </font>
    <font>
      <sz val="18"/>
      <name val="Symbol"/>
      <family val="1"/>
      <charset val="2"/>
    </font>
    <font>
      <sz val="8"/>
      <name val="Symbol"/>
      <family val="1"/>
      <charset val="2"/>
    </font>
    <font>
      <i/>
      <sz val="12"/>
      <name val="Symbol"/>
      <family val="1"/>
      <charset val="2"/>
    </font>
    <font>
      <sz val="9"/>
      <color indexed="17"/>
      <name val="Palatino"/>
      <family val="1"/>
    </font>
    <font>
      <sz val="9"/>
      <color indexed="17"/>
      <name val="Palatino"/>
      <family val="1"/>
      <charset val="204"/>
    </font>
    <font>
      <sz val="7"/>
      <name val="Palatino"/>
      <family val="1"/>
    </font>
    <font>
      <sz val="8"/>
      <name val="Helv"/>
      <family val="2"/>
    </font>
    <font>
      <sz val="10"/>
      <color indexed="62"/>
      <name val="Arial"/>
      <family val="2"/>
    </font>
    <font>
      <b/>
      <sz val="11"/>
      <color indexed="12"/>
      <name val="Comic Sans MS"/>
      <family val="4"/>
      <charset val="204"/>
    </font>
    <font>
      <b/>
      <sz val="12"/>
      <name val="Arial Cyr"/>
      <family val="2"/>
      <charset val="204"/>
    </font>
    <font>
      <sz val="11"/>
      <color indexed="17"/>
      <name val="Calibri"/>
      <family val="2"/>
      <charset val="204"/>
    </font>
    <font>
      <sz val="11"/>
      <color indexed="17"/>
      <name val="Calibri"/>
      <family val="2"/>
    </font>
    <font>
      <sz val="10"/>
      <color indexed="17"/>
      <name val="Times New Roman"/>
      <family val="1"/>
    </font>
    <font>
      <sz val="8"/>
      <name val="Courier"/>
      <family val="3"/>
    </font>
    <font>
      <b/>
      <sz val="8"/>
      <name val="Courier"/>
      <family val="3"/>
    </font>
    <font>
      <b/>
      <u/>
      <sz val="10"/>
      <name val="Courier"/>
      <family val="3"/>
    </font>
    <font>
      <sz val="9"/>
      <color indexed="18"/>
      <name val="Frutiger 45 Light"/>
      <family val="2"/>
    </font>
    <font>
      <sz val="9"/>
      <name val="Futura UBS Bk"/>
      <family val="2"/>
    </font>
    <font>
      <sz val="6"/>
      <color indexed="16"/>
      <name val="Palatino"/>
      <family val="1"/>
    </font>
    <font>
      <b/>
      <sz val="12"/>
      <name val="Arial"/>
      <family val="2"/>
    </font>
    <font>
      <b/>
      <sz val="15"/>
      <color indexed="56"/>
      <name val="Calibri"/>
      <family val="2"/>
      <charset val="204"/>
    </font>
    <font>
      <b/>
      <sz val="18"/>
      <color indexed="24"/>
      <name val="Arial"/>
      <family val="2"/>
      <charset val="204"/>
    </font>
    <font>
      <b/>
      <sz val="18"/>
      <color indexed="22"/>
      <name val="Arial"/>
      <family val="2"/>
    </font>
    <font>
      <b/>
      <sz val="15"/>
      <color theme="3"/>
      <name val="Calibri"/>
      <family val="2"/>
      <scheme val="minor"/>
    </font>
    <font>
      <b/>
      <sz val="15"/>
      <color indexed="56"/>
      <name val="Calibri"/>
      <family val="2"/>
    </font>
    <font>
      <b/>
      <sz val="13"/>
      <color indexed="56"/>
      <name val="Calibri"/>
      <family val="2"/>
      <charset val="204"/>
    </font>
    <font>
      <b/>
      <sz val="12"/>
      <color indexed="22"/>
      <name val="Arial"/>
      <family val="2"/>
    </font>
    <font>
      <b/>
      <sz val="13"/>
      <color theme="3"/>
      <name val="Calibri"/>
      <family val="2"/>
      <scheme val="minor"/>
    </font>
    <font>
      <b/>
      <sz val="12"/>
      <color indexed="24"/>
      <name val="Arial"/>
      <family val="2"/>
      <charset val="204"/>
    </font>
    <font>
      <b/>
      <sz val="13"/>
      <color indexed="56"/>
      <name val="Calibri"/>
      <family val="2"/>
    </font>
    <font>
      <b/>
      <sz val="11"/>
      <color indexed="56"/>
      <name val="Calibri"/>
      <family val="2"/>
      <charset val="204"/>
    </font>
    <font>
      <b/>
      <sz val="11"/>
      <color indexed="56"/>
      <name val="Calibri"/>
      <family val="2"/>
    </font>
    <font>
      <b/>
      <sz val="11"/>
      <color theme="3"/>
      <name val="Calibri"/>
      <family val="2"/>
      <scheme val="minor"/>
    </font>
    <font>
      <b/>
      <sz val="10"/>
      <name val="MS Sans Serif"/>
      <family val="2"/>
    </font>
    <font>
      <b/>
      <sz val="8"/>
      <name val="Palatino"/>
      <family val="1"/>
    </font>
    <font>
      <b/>
      <sz val="14"/>
      <name val="Arial"/>
      <family val="2"/>
      <charset val="204"/>
    </font>
    <font>
      <sz val="12"/>
      <name val="Arial"/>
      <family val="2"/>
      <charset val="204"/>
    </font>
    <font>
      <b/>
      <i/>
      <sz val="22"/>
      <name val="Times New Roman"/>
      <family val="1"/>
      <charset val="204"/>
    </font>
    <font>
      <sz val="10"/>
      <color indexed="9"/>
      <name val="Times New Roman"/>
      <family val="1"/>
    </font>
    <font>
      <u/>
      <sz val="11"/>
      <color theme="10"/>
      <name val="Calibri"/>
      <family val="2"/>
    </font>
    <font>
      <u/>
      <sz val="10"/>
      <color indexed="12"/>
      <name val="Arial"/>
      <family val="2"/>
    </font>
    <font>
      <sz val="11"/>
      <name val="‚l‚r –¾’©"/>
      <charset val="128"/>
    </font>
    <font>
      <sz val="11"/>
      <name val="Times New Roman CYR"/>
      <charset val="204"/>
    </font>
    <font>
      <sz val="10"/>
      <name val="Ottawa"/>
    </font>
    <font>
      <sz val="12"/>
      <name val="Optima"/>
      <charset val="204"/>
    </font>
    <font>
      <u/>
      <sz val="10"/>
      <color indexed="36"/>
      <name val="Courier"/>
      <family val="3"/>
    </font>
    <font>
      <sz val="11"/>
      <color indexed="62"/>
      <name val="Calibri"/>
      <family val="2"/>
      <charset val="204"/>
    </font>
    <font>
      <sz val="11"/>
      <color rgb="FF3F3F76"/>
      <name val="Calibri"/>
      <family val="2"/>
      <scheme val="minor"/>
    </font>
    <font>
      <sz val="11"/>
      <color indexed="62"/>
      <name val="Calibri"/>
      <family val="2"/>
    </font>
    <font>
      <u/>
      <sz val="8"/>
      <color indexed="8"/>
      <name val="Arial"/>
      <family val="2"/>
    </font>
    <font>
      <sz val="10"/>
      <color indexed="12"/>
      <name val="MS Sans Serif"/>
      <family val="2"/>
      <charset val="204"/>
    </font>
    <font>
      <sz val="9"/>
      <color indexed="12"/>
      <name val="Frutiger 45 Light"/>
      <family val="2"/>
    </font>
    <font>
      <sz val="9"/>
      <color indexed="12"/>
      <name val="Helvetica"/>
      <family val="2"/>
    </font>
    <font>
      <sz val="10"/>
      <color indexed="23"/>
      <name val="Arial"/>
      <family val="2"/>
    </font>
    <font>
      <sz val="10"/>
      <color indexed="9"/>
      <name val="Frutiger 45 Light"/>
      <family val="2"/>
    </font>
    <font>
      <u/>
      <sz val="10"/>
      <color indexed="36"/>
      <name val="Arial Cyr"/>
      <charset val="204"/>
    </font>
    <font>
      <b/>
      <u/>
      <sz val="16"/>
      <name val="Arial"/>
      <family val="2"/>
      <charset val="204"/>
    </font>
    <font>
      <i/>
      <sz val="8"/>
      <name val="Helv"/>
    </font>
    <font>
      <b/>
      <sz val="10"/>
      <name val="MS Sans Serif"/>
      <family val="2"/>
      <charset val="204"/>
    </font>
    <font>
      <sz val="9"/>
      <name val="Arial"/>
      <family val="2"/>
      <charset val="186"/>
    </font>
    <font>
      <sz val="10"/>
      <name val="HelveticaLT"/>
      <family val="2"/>
      <charset val="204"/>
    </font>
    <font>
      <sz val="18"/>
      <name val="Times New Roman"/>
      <family val="1"/>
    </font>
    <font>
      <b/>
      <sz val="13"/>
      <name val="Times New Roman"/>
      <family val="1"/>
    </font>
    <font>
      <b/>
      <i/>
      <sz val="12"/>
      <name val="Times New Roman"/>
      <family val="1"/>
    </font>
    <font>
      <i/>
      <sz val="12"/>
      <name val="Times New Roman"/>
      <family val="1"/>
    </font>
    <font>
      <sz val="11"/>
      <name val="Times New Roman"/>
      <family val="1"/>
    </font>
    <font>
      <sz val="8"/>
      <color indexed="9"/>
      <name val="MS Sans Serif"/>
      <family val="2"/>
      <charset val="204"/>
    </font>
    <font>
      <sz val="8"/>
      <color indexed="14"/>
      <name val="Arial"/>
      <family val="2"/>
    </font>
    <font>
      <sz val="10"/>
      <color indexed="14"/>
      <name val="Arial"/>
      <family val="2"/>
    </font>
    <font>
      <sz val="11"/>
      <color indexed="52"/>
      <name val="Calibri"/>
      <family val="2"/>
      <charset val="204"/>
    </font>
    <font>
      <sz val="11"/>
      <color indexed="52"/>
      <name val="Calibri"/>
      <family val="2"/>
    </font>
    <font>
      <sz val="10"/>
      <color indexed="17"/>
      <name val="Arial"/>
      <family val="2"/>
      <charset val="204"/>
    </font>
    <font>
      <b/>
      <sz val="8"/>
      <color indexed="55"/>
      <name val="Comic Sans MS"/>
      <family val="4"/>
      <charset val="204"/>
    </font>
    <font>
      <i/>
      <sz val="8"/>
      <color indexed="10"/>
      <name val="Arial"/>
      <family val="2"/>
    </font>
    <font>
      <sz val="11"/>
      <color indexed="60"/>
      <name val="Calibri"/>
      <family val="2"/>
      <charset val="204"/>
    </font>
    <font>
      <sz val="11"/>
      <color indexed="60"/>
      <name val="Calibri"/>
      <family val="2"/>
    </font>
    <font>
      <sz val="7"/>
      <name val="Small Fonts"/>
      <family val="2"/>
      <charset val="204"/>
    </font>
    <font>
      <sz val="8"/>
      <name val="Helv PL"/>
      <charset val="238"/>
    </font>
    <font>
      <b/>
      <i/>
      <sz val="16"/>
      <name val="Helv"/>
      <family val="2"/>
    </font>
    <font>
      <sz val="10"/>
      <color theme="1"/>
      <name val="Arial"/>
      <family val="2"/>
    </font>
    <font>
      <sz val="10"/>
      <color theme="1"/>
      <name val="Calibri"/>
      <family val="2"/>
      <scheme val="minor"/>
    </font>
    <font>
      <u/>
      <sz val="10"/>
      <color indexed="12"/>
      <name val="Calibri"/>
      <family val="2"/>
      <charset val="204"/>
    </font>
    <font>
      <sz val="10"/>
      <name val="Palatino Linotype"/>
      <family val="1"/>
      <charset val="204"/>
    </font>
    <font>
      <sz val="11"/>
      <name val="Helvetica"/>
      <family val="2"/>
    </font>
    <font>
      <sz val="10"/>
      <name val="Times New Roman CE"/>
      <charset val="238"/>
    </font>
    <font>
      <sz val="10"/>
      <name val="Palatino"/>
      <family val="1"/>
    </font>
    <font>
      <sz val="8"/>
      <name val="Arial CE"/>
    </font>
    <font>
      <sz val="9"/>
      <name val="Tahoma"/>
      <family val="2"/>
      <charset val="204"/>
    </font>
    <font>
      <b/>
      <sz val="10"/>
      <color indexed="8"/>
      <name val="Helv"/>
    </font>
    <font>
      <sz val="10"/>
      <color indexed="8"/>
      <name val="Helv"/>
    </font>
    <font>
      <sz val="9"/>
      <name val="Tms Rmn"/>
    </font>
    <font>
      <b/>
      <sz val="11"/>
      <color indexed="63"/>
      <name val="Calibri"/>
      <family val="2"/>
      <charset val="204"/>
    </font>
    <font>
      <b/>
      <sz val="11"/>
      <color indexed="63"/>
      <name val="Calibri"/>
      <family val="2"/>
    </font>
    <font>
      <b/>
      <i/>
      <sz val="10"/>
      <color indexed="8"/>
      <name val="Arial"/>
      <family val="2"/>
    </font>
    <font>
      <b/>
      <sz val="10"/>
      <color indexed="9"/>
      <name val="Arial"/>
      <family val="2"/>
    </font>
    <font>
      <b/>
      <sz val="10"/>
      <color indexed="17"/>
      <name val="Arial"/>
      <family val="2"/>
    </font>
    <font>
      <b/>
      <sz val="10"/>
      <color indexed="13"/>
      <name val="Arial"/>
      <family val="2"/>
    </font>
    <font>
      <b/>
      <sz val="20"/>
      <name val="Times New Roman"/>
      <family val="1"/>
      <charset val="204"/>
    </font>
    <font>
      <sz val="10"/>
      <color indexed="16"/>
      <name val="Helvetica-Black"/>
    </font>
    <font>
      <sz val="12"/>
      <color indexed="8"/>
      <name val="Times New Roman"/>
      <family val="1"/>
    </font>
    <font>
      <sz val="22"/>
      <name val="UBSHeadline"/>
      <family val="1"/>
    </font>
    <font>
      <sz val="10"/>
      <color indexed="10"/>
      <name val="Arial"/>
      <family val="2"/>
    </font>
    <font>
      <sz val="10"/>
      <color indexed="10"/>
      <name val="Times New Roman"/>
      <family val="1"/>
    </font>
    <font>
      <b/>
      <sz val="12"/>
      <color indexed="8"/>
      <name val="Helv"/>
    </font>
    <font>
      <b/>
      <sz val="14"/>
      <color indexed="8"/>
      <name val="Helv"/>
    </font>
    <font>
      <i/>
      <sz val="8"/>
      <name val="Arial"/>
      <family val="2"/>
      <charset val="204"/>
    </font>
    <font>
      <i/>
      <sz val="8"/>
      <name val="Helvetica"/>
      <family val="2"/>
    </font>
    <font>
      <sz val="10"/>
      <color indexed="8"/>
      <name val="Times New Roman"/>
      <family val="1"/>
      <charset val="204"/>
    </font>
    <font>
      <sz val="9.5"/>
      <color indexed="23"/>
      <name val="Helvetica-Black"/>
    </font>
    <font>
      <b/>
      <sz val="10"/>
      <color indexed="20"/>
      <name val="Arial Narrow"/>
      <family val="2"/>
      <charset val="204"/>
    </font>
    <font>
      <sz val="8"/>
      <color indexed="10"/>
      <name val="Arial"/>
      <family val="2"/>
      <charset val="204"/>
    </font>
    <font>
      <sz val="8"/>
      <color indexed="10"/>
      <name val="Helvetica"/>
      <family val="2"/>
    </font>
    <font>
      <sz val="8"/>
      <name val="Helvetica"/>
      <family val="2"/>
    </font>
    <font>
      <b/>
      <sz val="18"/>
      <color indexed="62"/>
      <name val="Cambria"/>
      <family val="2"/>
    </font>
    <font>
      <sz val="8"/>
      <color indexed="17"/>
      <name val="Helvetica"/>
      <family val="2"/>
    </font>
    <font>
      <sz val="8"/>
      <color indexed="17"/>
      <name val="Arial"/>
      <family val="2"/>
      <charset val="204"/>
    </font>
    <font>
      <b/>
      <sz val="10"/>
      <name val="Palatino"/>
      <family val="1"/>
    </font>
    <font>
      <b/>
      <sz val="10"/>
      <name val="Palatino"/>
      <family val="1"/>
      <charset val="204"/>
    </font>
    <font>
      <i/>
      <sz val="8"/>
      <name val="Times New Roman"/>
      <family val="1"/>
    </font>
    <font>
      <sz val="10"/>
      <name val="NTHelvetica/Cyrillic"/>
      <charset val="204"/>
    </font>
    <font>
      <b/>
      <sz val="9"/>
      <name val="Arial"/>
      <family val="2"/>
      <charset val="204"/>
    </font>
    <font>
      <b/>
      <sz val="9"/>
      <name val="Helvetica"/>
      <family val="2"/>
    </font>
    <font>
      <sz val="10"/>
      <name val="Arial MT"/>
      <family val="2"/>
    </font>
    <font>
      <b/>
      <sz val="7"/>
      <color indexed="14"/>
      <name val="Helv"/>
    </font>
    <font>
      <b/>
      <sz val="18"/>
      <name val="Times New Roman"/>
      <family val="1"/>
      <charset val="204"/>
    </font>
    <font>
      <b/>
      <sz val="8"/>
      <color indexed="8"/>
      <name val="Helv"/>
    </font>
    <font>
      <b/>
      <sz val="9"/>
      <name val="Palatino"/>
      <family val="1"/>
    </font>
    <font>
      <sz val="9"/>
      <color indexed="21"/>
      <name val="Helvetica-Black"/>
    </font>
    <font>
      <sz val="9"/>
      <name val="Helvetica-Black"/>
    </font>
    <font>
      <b/>
      <sz val="10"/>
      <name val="Times New Roman"/>
      <family val="1"/>
    </font>
    <font>
      <sz val="10"/>
      <name val="Frutiger 45 Light"/>
      <family val="2"/>
    </font>
    <font>
      <sz val="12"/>
      <color indexed="8"/>
      <name val="Palatino"/>
      <family val="1"/>
    </font>
    <font>
      <sz val="11"/>
      <color indexed="8"/>
      <name val="Helvetica-Black"/>
    </font>
    <font>
      <b/>
      <sz val="10"/>
      <color indexed="10"/>
      <name val="Arial"/>
      <family val="2"/>
    </font>
    <font>
      <sz val="7.5"/>
      <name val="Tms Rmn"/>
    </font>
    <font>
      <b/>
      <sz val="18"/>
      <color indexed="56"/>
      <name val="Cambria"/>
      <family val="2"/>
      <charset val="204"/>
    </font>
    <font>
      <b/>
      <sz val="18"/>
      <color theme="3"/>
      <name val="Cambria"/>
      <family val="2"/>
      <scheme val="major"/>
    </font>
    <font>
      <b/>
      <sz val="18"/>
      <color indexed="56"/>
      <name val="Cambria"/>
      <family val="2"/>
    </font>
    <font>
      <b/>
      <sz val="11"/>
      <color indexed="8"/>
      <name val="Calibri"/>
      <family val="2"/>
      <charset val="204"/>
    </font>
    <font>
      <sz val="8"/>
      <color indexed="10"/>
      <name val="Arial Narrow"/>
      <family val="2"/>
    </font>
    <font>
      <b/>
      <sz val="14"/>
      <name val="Times New Roman"/>
      <family val="1"/>
      <charset val="204"/>
    </font>
    <font>
      <sz val="11"/>
      <color indexed="10"/>
      <name val="Calibri"/>
      <family val="2"/>
      <charset val="204"/>
    </font>
    <font>
      <sz val="11"/>
      <color indexed="10"/>
      <name val="Calibri"/>
      <family val="2"/>
    </font>
    <font>
      <b/>
      <i/>
      <sz val="8"/>
      <name val="Helv"/>
    </font>
    <font>
      <b/>
      <sz val="9"/>
      <name val="Arial Cyr"/>
      <family val="2"/>
      <charset val="204"/>
    </font>
    <font>
      <b/>
      <u/>
      <sz val="10"/>
      <color indexed="8"/>
      <name val="MS Sans Serif"/>
      <family val="2"/>
    </font>
    <font>
      <sz val="11"/>
      <color indexed="50"/>
      <name val="Calibri"/>
      <family val="2"/>
      <charset val="204"/>
    </font>
    <font>
      <b/>
      <sz val="8"/>
      <name val="Arial Cyr"/>
      <family val="2"/>
      <charset val="204"/>
    </font>
    <font>
      <b/>
      <sz val="11"/>
      <color indexed="10"/>
      <name val="Calibri"/>
      <family val="2"/>
      <charset val="204"/>
    </font>
    <font>
      <u/>
      <sz val="10"/>
      <color theme="10"/>
      <name val="Arial Cyr"/>
      <charset val="204"/>
    </font>
    <font>
      <u/>
      <sz val="11"/>
      <color theme="10"/>
      <name val="Calibri"/>
      <family val="2"/>
      <charset val="204"/>
      <scheme val="minor"/>
    </font>
    <font>
      <u/>
      <sz val="10"/>
      <color indexed="12"/>
      <name val="Arial"/>
      <family val="2"/>
      <charset val="204"/>
    </font>
    <font>
      <b/>
      <sz val="14"/>
      <name val="Franklin Gothic Medium"/>
      <family val="2"/>
      <charset val="204"/>
    </font>
    <font>
      <b/>
      <sz val="15"/>
      <color indexed="45"/>
      <name val="Calibri"/>
      <family val="2"/>
      <charset val="204"/>
    </font>
    <font>
      <b/>
      <sz val="13"/>
      <color indexed="45"/>
      <name val="Calibri"/>
      <family val="2"/>
      <charset val="204"/>
    </font>
    <font>
      <b/>
      <sz val="11"/>
      <color indexed="45"/>
      <name val="Calibri"/>
      <family val="2"/>
      <charset val="204"/>
    </font>
    <font>
      <b/>
      <sz val="18"/>
      <name val="Arial"/>
      <family val="2"/>
      <charset val="204"/>
    </font>
    <font>
      <b/>
      <sz val="9"/>
      <name val="Tahoma"/>
      <family val="2"/>
      <charset val="204"/>
    </font>
    <font>
      <b/>
      <sz val="10"/>
      <name val="Arial Cyr"/>
      <charset val="204"/>
    </font>
    <font>
      <b/>
      <sz val="18"/>
      <color indexed="45"/>
      <name val="Cambria"/>
      <family val="2"/>
      <charset val="204"/>
    </font>
    <font>
      <sz val="10"/>
      <color indexed="9"/>
      <name val="Arial Cyr"/>
      <family val="2"/>
      <charset val="204"/>
    </font>
    <font>
      <sz val="11"/>
      <color indexed="18"/>
      <name val="Calibri"/>
      <family val="2"/>
      <charset val="204"/>
    </font>
    <font>
      <sz val="12"/>
      <color theme="1"/>
      <name val="Times New Roman"/>
      <family val="1"/>
      <charset val="204"/>
    </font>
    <font>
      <sz val="11"/>
      <color rgb="FF000000"/>
      <name val="Calibri"/>
      <family val="2"/>
    </font>
    <font>
      <sz val="10"/>
      <color theme="1"/>
      <name val="Times New Roman"/>
      <family val="2"/>
      <charset val="204"/>
    </font>
    <font>
      <sz val="11"/>
      <color theme="1"/>
      <name val="Times New Roman"/>
      <family val="1"/>
      <charset val="204"/>
    </font>
    <font>
      <sz val="11"/>
      <color indexed="8"/>
      <name val="Times New Roman"/>
      <family val="2"/>
      <charset val="204"/>
    </font>
    <font>
      <u/>
      <sz val="10"/>
      <color indexed="20"/>
      <name val="Arial"/>
      <family val="2"/>
    </font>
    <font>
      <u/>
      <sz val="10"/>
      <color indexed="20"/>
      <name val="Arial"/>
      <family val="2"/>
      <charset val="204"/>
    </font>
    <font>
      <sz val="11"/>
      <name val="Times New Roman CYR"/>
      <family val="1"/>
      <charset val="204"/>
    </font>
    <font>
      <i/>
      <sz val="11"/>
      <color indexed="22"/>
      <name val="Calibri"/>
      <family val="2"/>
      <charset val="204"/>
    </font>
    <font>
      <sz val="10"/>
      <color indexed="8"/>
      <name val="Times New Roman"/>
      <family val="2"/>
      <charset val="204"/>
    </font>
    <font>
      <sz val="13"/>
      <name val="Arial Cyr"/>
      <family val="2"/>
      <charset val="204"/>
    </font>
    <font>
      <sz val="12"/>
      <name val="Arial Cyr"/>
      <family val="2"/>
      <charset val="204"/>
    </font>
    <font>
      <sz val="14"/>
      <name val="Arial Cyr"/>
      <family val="2"/>
      <charset val="204"/>
    </font>
    <font>
      <sz val="10"/>
      <name val="Arial Narrow"/>
      <family val="2"/>
      <charset val="204"/>
    </font>
    <font>
      <sz val="9"/>
      <name val="Arial Cyr"/>
      <charset val="204"/>
    </font>
    <font>
      <sz val="10"/>
      <name val="Arial Cyr"/>
    </font>
    <font>
      <sz val="11"/>
      <color indexed="46"/>
      <name val="Calibri"/>
      <family val="2"/>
      <charset val="204"/>
    </font>
    <font>
      <sz val="8"/>
      <name val="Arial Cyr"/>
      <family val="2"/>
      <charset val="204"/>
    </font>
    <font>
      <b/>
      <sz val="11"/>
      <name val="Tahoma"/>
      <family val="2"/>
      <charset val="204"/>
    </font>
    <font>
      <b/>
      <sz val="10"/>
      <color indexed="8"/>
      <name val="Tahoma"/>
      <family val="2"/>
      <charset val="204"/>
    </font>
    <font>
      <b/>
      <sz val="11"/>
      <color theme="1"/>
      <name val="Tahoma"/>
      <family val="2"/>
      <charset val="204"/>
    </font>
    <font>
      <b/>
      <vertAlign val="subscript"/>
      <sz val="11"/>
      <color theme="1"/>
      <name val="Tahoma"/>
      <family val="2"/>
      <charset val="204"/>
    </font>
    <font>
      <b/>
      <sz val="11"/>
      <color theme="1"/>
      <name val="Calibri"/>
      <family val="2"/>
      <charset val="204"/>
    </font>
    <font>
      <b/>
      <vertAlign val="superscript"/>
      <sz val="11"/>
      <color theme="1"/>
      <name val="Tahoma"/>
      <family val="2"/>
      <charset val="204"/>
    </font>
    <font>
      <i/>
      <sz val="10"/>
      <color indexed="8"/>
      <name val="Tahoma"/>
      <family val="2"/>
      <charset val="204"/>
    </font>
    <font>
      <b/>
      <i/>
      <sz val="11"/>
      <color theme="1"/>
      <name val="Tahoma"/>
      <family val="2"/>
      <charset val="204"/>
    </font>
    <font>
      <b/>
      <i/>
      <vertAlign val="subscript"/>
      <sz val="11"/>
      <color theme="1"/>
      <name val="Tahoma"/>
      <family val="2"/>
      <charset val="204"/>
    </font>
    <font>
      <i/>
      <sz val="10"/>
      <color theme="1"/>
      <name val="Tahoma"/>
      <family val="2"/>
      <charset val="204"/>
    </font>
    <font>
      <b/>
      <vertAlign val="superscript"/>
      <sz val="11"/>
      <name val="Tahoma"/>
      <family val="2"/>
      <charset val="204"/>
    </font>
    <font>
      <b/>
      <i/>
      <sz val="10"/>
      <color theme="1"/>
      <name val="Tahoma"/>
      <family val="2"/>
      <charset val="204"/>
    </font>
    <font>
      <b/>
      <i/>
      <vertAlign val="superscript"/>
      <sz val="10"/>
      <color theme="1"/>
      <name val="Tahoma"/>
      <family val="2"/>
      <charset val="204"/>
    </font>
    <font>
      <sz val="11"/>
      <color theme="1"/>
      <name val="Tahoma"/>
      <family val="2"/>
      <charset val="204"/>
    </font>
    <font>
      <b/>
      <i/>
      <sz val="10"/>
      <color indexed="8"/>
      <name val="Tahoma"/>
      <family val="2"/>
      <charset val="204"/>
    </font>
    <font>
      <b/>
      <sz val="10"/>
      <color theme="1"/>
      <name val="Tahoma"/>
      <family val="2"/>
      <charset val="204"/>
    </font>
    <font>
      <b/>
      <vertAlign val="superscript"/>
      <sz val="10"/>
      <color theme="1"/>
      <name val="Tahoma"/>
      <family val="2"/>
      <charset val="204"/>
    </font>
    <font>
      <b/>
      <i/>
      <vertAlign val="subscript"/>
      <sz val="10"/>
      <color theme="1"/>
      <name val="Tahoma"/>
      <family val="2"/>
      <charset val="204"/>
    </font>
    <font>
      <b/>
      <i/>
      <vertAlign val="superscript"/>
      <sz val="11"/>
      <color theme="1"/>
      <name val="Tahoma"/>
      <family val="2"/>
      <charset val="204"/>
    </font>
    <font>
      <b/>
      <sz val="11"/>
      <color indexed="8"/>
      <name val="Tahoma"/>
      <family val="2"/>
      <charset val="204"/>
    </font>
    <font>
      <b/>
      <vertAlign val="subscript"/>
      <sz val="10"/>
      <color theme="1"/>
      <name val="Tahoma"/>
      <family val="2"/>
      <charset val="204"/>
    </font>
    <font>
      <b/>
      <i/>
      <sz val="11"/>
      <name val="Tahoma"/>
      <family val="2"/>
      <charset val="204"/>
    </font>
    <font>
      <i/>
      <sz val="10"/>
      <name val="Tahoma"/>
      <family val="2"/>
      <charset val="204"/>
    </font>
    <font>
      <b/>
      <sz val="10"/>
      <name val="Tahoma"/>
      <family val="2"/>
      <charset val="204"/>
    </font>
    <font>
      <b/>
      <vertAlign val="subscript"/>
      <sz val="11"/>
      <name val="Tahoma"/>
      <family val="2"/>
      <charset val="204"/>
    </font>
    <font>
      <b/>
      <vertAlign val="superscript"/>
      <sz val="11"/>
      <color indexed="8"/>
      <name val="Tahoma"/>
      <family val="2"/>
      <charset val="204"/>
    </font>
    <font>
      <b/>
      <vertAlign val="subscript"/>
      <sz val="11"/>
      <color indexed="8"/>
      <name val="Tahoma"/>
      <family val="2"/>
      <charset val="204"/>
    </font>
  </fonts>
  <fills count="86">
    <fill>
      <patternFill patternType="none"/>
    </fill>
    <fill>
      <patternFill patternType="gray125"/>
    </fill>
    <fill>
      <patternFill patternType="solid">
        <fgColor rgb="FFFFCC99"/>
      </patternFill>
    </fill>
    <fill>
      <patternFill patternType="solid">
        <fgColor rgb="FFA5A5A5"/>
      </patternFill>
    </fill>
    <fill>
      <patternFill patternType="solid">
        <fgColor rgb="FFFFFFCC"/>
      </patternFill>
    </fill>
    <fill>
      <patternFill patternType="solid">
        <fgColor theme="4" tint="0.79998168889431442"/>
        <bgColor indexed="65"/>
      </patternFill>
    </fill>
    <fill>
      <patternFill patternType="solid">
        <fgColor theme="0"/>
        <bgColor indexed="64"/>
      </patternFill>
    </fill>
    <fill>
      <patternFill patternType="solid">
        <fgColor indexed="22"/>
        <bgColor indexed="64"/>
      </patternFill>
    </fill>
    <fill>
      <patternFill patternType="solid">
        <fgColor indexed="42"/>
        <bgColor indexed="64"/>
      </patternFill>
    </fill>
    <fill>
      <patternFill patternType="solid">
        <fgColor indexed="43"/>
      </patternFill>
    </fill>
    <fill>
      <patternFill patternType="solid">
        <fgColor indexed="43"/>
        <bgColor indexed="64"/>
      </patternFill>
    </fill>
    <fill>
      <patternFill patternType="solid">
        <fgColor indexed="9"/>
        <bgColor indexed="64"/>
      </patternFill>
    </fill>
    <fill>
      <patternFill patternType="lightGray">
        <fgColor indexed="22"/>
      </patternFill>
    </fill>
    <fill>
      <patternFill patternType="solid">
        <fgColor indexed="63"/>
        <bgColor indexed="64"/>
      </patternFill>
    </fill>
    <fill>
      <patternFill patternType="solid">
        <fgColor indexed="55"/>
        <bgColor indexed="64"/>
      </patternFill>
    </fill>
    <fill>
      <patternFill patternType="solid">
        <fgColor indexed="54"/>
        <bgColor indexed="64"/>
      </patternFill>
    </fill>
    <fill>
      <patternFill patternType="solid">
        <fgColor indexed="53"/>
        <bgColor indexed="64"/>
      </patternFill>
    </fill>
    <fill>
      <patternFill patternType="solid">
        <fgColor indexed="61"/>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52"/>
      </patternFill>
    </fill>
    <fill>
      <patternFill patternType="solid">
        <fgColor indexed="29"/>
      </patternFill>
    </fill>
    <fill>
      <patternFill patternType="solid">
        <fgColor indexed="51"/>
      </patternFill>
    </fill>
    <fill>
      <patternFill patternType="solid">
        <fgColor indexed="9"/>
      </patternFill>
    </fill>
    <fill>
      <patternFill patternType="solid">
        <fgColor indexed="27"/>
        <bgColor indexed="41"/>
      </patternFill>
    </fill>
    <fill>
      <patternFill patternType="solid">
        <fgColor indexed="60"/>
      </patternFill>
    </fill>
    <fill>
      <patternFill patternType="solid">
        <fgColor indexed="44"/>
      </patternFill>
    </fill>
    <fill>
      <patternFill patternType="solid">
        <fgColor indexed="11"/>
      </patternFill>
    </fill>
    <fill>
      <patternFill patternType="solid">
        <fgColor indexed="63"/>
      </patternFill>
    </fill>
    <fill>
      <patternFill patternType="solid">
        <fgColor indexed="23"/>
      </patternFill>
    </fill>
    <fill>
      <patternFill patternType="solid">
        <fgColor indexed="26"/>
      </patternFill>
    </fill>
    <fill>
      <patternFill patternType="solid">
        <fgColor indexed="30"/>
      </patternFill>
    </fill>
    <fill>
      <patternFill patternType="solid">
        <fgColor indexed="36"/>
      </patternFill>
    </fill>
    <fill>
      <patternFill patternType="solid">
        <fgColor indexed="49"/>
      </patternFill>
    </fill>
    <fill>
      <patternFill patternType="solid">
        <fgColor indexed="61"/>
      </patternFill>
    </fill>
    <fill>
      <patternFill patternType="solid">
        <fgColor indexed="62"/>
      </patternFill>
    </fill>
    <fill>
      <patternFill patternType="solid">
        <fgColor indexed="31"/>
        <bgColor indexed="31"/>
      </patternFill>
    </fill>
    <fill>
      <patternFill patternType="solid">
        <fgColor indexed="44"/>
        <bgColor indexed="44"/>
      </patternFill>
    </fill>
    <fill>
      <patternFill patternType="solid">
        <fgColor indexed="10"/>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57"/>
      </patternFill>
    </fill>
    <fill>
      <patternFill patternType="solid">
        <fgColor indexed="42"/>
        <bgColor indexed="42"/>
      </patternFill>
    </fill>
    <fill>
      <patternFill patternType="solid">
        <fgColor indexed="27"/>
        <bgColor indexed="27"/>
      </patternFill>
    </fill>
    <fill>
      <patternFill patternType="solid">
        <fgColor indexed="53"/>
      </patternFill>
    </fill>
    <fill>
      <patternFill patternType="solid">
        <fgColor indexed="47"/>
        <bgColor indexed="47"/>
      </patternFill>
    </fill>
    <fill>
      <patternFill patternType="solid">
        <fgColor indexed="65"/>
        <bgColor indexed="8"/>
      </patternFill>
    </fill>
    <fill>
      <patternFill patternType="solid">
        <fgColor indexed="27"/>
        <bgColor indexed="64"/>
      </patternFill>
    </fill>
    <fill>
      <patternFill patternType="solid">
        <fgColor indexed="11"/>
        <bgColor indexed="11"/>
      </patternFill>
    </fill>
    <fill>
      <patternFill patternType="solid">
        <fgColor indexed="22"/>
      </patternFill>
    </fill>
    <fill>
      <patternFill patternType="lightGray">
        <fgColor indexed="15"/>
      </patternFill>
    </fill>
    <fill>
      <patternFill patternType="solid">
        <fgColor indexed="44"/>
        <bgColor indexed="64"/>
      </patternFill>
    </fill>
    <fill>
      <patternFill patternType="solid">
        <fgColor indexed="55"/>
      </patternFill>
    </fill>
    <fill>
      <patternFill patternType="solid">
        <fgColor indexed="9"/>
        <bgColor indexed="8"/>
      </patternFill>
    </fill>
    <fill>
      <patternFill patternType="solid">
        <fgColor indexed="33"/>
        <bgColor indexed="33"/>
      </patternFill>
    </fill>
    <fill>
      <patternFill patternType="solid">
        <fgColor indexed="14"/>
      </patternFill>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bgColor indexed="9"/>
      </patternFill>
    </fill>
    <fill>
      <patternFill patternType="solid">
        <fgColor indexed="14"/>
        <bgColor indexed="64"/>
      </patternFill>
    </fill>
    <fill>
      <patternFill patternType="solid">
        <fgColor indexed="13"/>
        <bgColor indexed="8"/>
      </patternFill>
    </fill>
    <fill>
      <patternFill patternType="solid">
        <fgColor indexed="26"/>
        <bgColor indexed="64"/>
      </patternFill>
    </fill>
    <fill>
      <patternFill patternType="gray0625"/>
    </fill>
    <fill>
      <patternFill patternType="gray125">
        <fgColor indexed="23"/>
        <bgColor indexed="22"/>
      </patternFill>
    </fill>
    <fill>
      <patternFill patternType="solid">
        <fgColor indexed="13"/>
      </patternFill>
    </fill>
    <fill>
      <patternFill patternType="solid">
        <fgColor indexed="43"/>
        <bgColor indexed="26"/>
      </patternFill>
    </fill>
    <fill>
      <patternFill patternType="solid">
        <fgColor indexed="13"/>
        <bgColor indexed="34"/>
      </patternFill>
    </fill>
    <fill>
      <patternFill patternType="solid">
        <fgColor indexed="22"/>
        <bgColor indexed="8"/>
      </patternFill>
    </fill>
    <fill>
      <patternFill patternType="solid">
        <fgColor indexed="23"/>
        <bgColor indexed="64"/>
      </patternFill>
    </fill>
    <fill>
      <patternFill patternType="solid">
        <fgColor indexed="17"/>
      </patternFill>
    </fill>
    <fill>
      <patternFill patternType="solid">
        <fgColor indexed="40"/>
        <bgColor indexed="64"/>
      </patternFill>
    </fill>
    <fill>
      <patternFill patternType="solid">
        <fgColor indexed="41"/>
        <bgColor indexed="64"/>
      </patternFill>
    </fill>
    <fill>
      <patternFill patternType="lightGray"/>
    </fill>
    <fill>
      <patternFill patternType="solid">
        <fgColor indexed="16"/>
        <bgColor indexed="64"/>
      </patternFill>
    </fill>
    <fill>
      <patternFill patternType="solid">
        <fgColor indexed="8"/>
        <bgColor indexed="64"/>
      </patternFill>
    </fill>
    <fill>
      <patternFill patternType="solid">
        <fgColor indexed="38"/>
      </patternFill>
    </fill>
    <fill>
      <patternFill patternType="solid">
        <fgColor indexed="40"/>
      </patternFill>
    </fill>
    <fill>
      <patternFill patternType="solid">
        <fgColor indexed="35"/>
      </patternFill>
    </fill>
    <fill>
      <patternFill patternType="gray0625">
        <fgColor theme="0" tint="-0.499984740745262"/>
        <bgColor theme="0" tint="-0.34998626667073579"/>
      </patternFill>
    </fill>
    <fill>
      <patternFill patternType="solid">
        <fgColor indexed="47"/>
        <bgColor indexed="64"/>
      </patternFill>
    </fill>
  </fills>
  <borders count="85">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medium">
        <color indexed="64"/>
      </bottom>
      <diagonal/>
    </border>
    <border>
      <left style="medium">
        <color indexed="64"/>
      </left>
      <right style="thin">
        <color auto="1"/>
      </right>
      <top style="medium">
        <color indexed="64"/>
      </top>
      <bottom style="thin">
        <color auto="1"/>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bottom/>
      <diagonal/>
    </border>
    <border>
      <left/>
      <right style="medium">
        <color indexed="64"/>
      </right>
      <top/>
      <bottom/>
      <diagonal/>
    </border>
    <border>
      <left/>
      <right/>
      <top style="medium">
        <color indexed="64"/>
      </top>
      <bottom style="thin">
        <color indexed="64"/>
      </bottom>
      <diagonal/>
    </border>
    <border>
      <left/>
      <right/>
      <top style="thin">
        <color indexed="8"/>
      </top>
      <bottom style="double">
        <color indexed="8"/>
      </bottom>
      <diagonal/>
    </border>
    <border>
      <left/>
      <right/>
      <top style="thin">
        <color indexed="55"/>
      </top>
      <bottom style="thin">
        <color indexed="55"/>
      </bottom>
      <diagonal/>
    </border>
    <border>
      <left/>
      <right/>
      <top/>
      <bottom style="medium">
        <color indexed="18"/>
      </bottom>
      <diagonal/>
    </border>
    <border>
      <left style="hair">
        <color auto="1"/>
      </left>
      <right style="hair">
        <color auto="1"/>
      </right>
      <top style="hair">
        <color auto="1"/>
      </top>
      <bottom style="hair">
        <color auto="1"/>
      </bottom>
      <diagonal/>
    </border>
    <border>
      <left/>
      <right/>
      <top style="thin">
        <color indexed="64"/>
      </top>
      <bottom style="double">
        <color indexed="64"/>
      </bottom>
      <diagonal/>
    </border>
    <border>
      <left style="thin">
        <color indexed="64"/>
      </left>
      <right/>
      <top/>
      <bottom/>
      <diagonal/>
    </border>
    <border>
      <left/>
      <right/>
      <top/>
      <bottom style="thin">
        <color auto="1"/>
      </bottom>
      <diagonal/>
    </border>
    <border>
      <left style="thin">
        <color auto="1"/>
      </left>
      <right style="thin">
        <color auto="1"/>
      </right>
      <top style="medium">
        <color indexed="64"/>
      </top>
      <bottom style="medium">
        <color indexed="64"/>
      </bottom>
      <diagonal/>
    </border>
    <border>
      <left style="hair">
        <color indexed="64"/>
      </left>
      <right/>
      <top style="hair">
        <color indexed="64"/>
      </top>
      <bottom style="hair">
        <color indexed="9"/>
      </bottom>
      <diagonal/>
    </border>
    <border>
      <left/>
      <right/>
      <top style="thin">
        <color indexed="55"/>
      </top>
      <bottom/>
      <diagonal/>
    </border>
    <border>
      <left style="thin">
        <color indexed="23"/>
      </left>
      <right style="thin">
        <color indexed="23"/>
      </right>
      <top style="thin">
        <color indexed="23"/>
      </top>
      <bottom style="thin">
        <color indexed="23"/>
      </bottom>
      <diagonal/>
    </border>
    <border>
      <left style="thin">
        <color auto="1"/>
      </left>
      <right style="thin">
        <color auto="1"/>
      </right>
      <top/>
      <bottom/>
      <diagonal/>
    </border>
    <border>
      <left style="medium">
        <color indexed="64"/>
      </left>
      <right style="medium">
        <color indexed="64"/>
      </right>
      <top style="medium">
        <color indexed="64"/>
      </top>
      <bottom style="medium">
        <color indexed="64"/>
      </bottom>
      <diagonal/>
    </border>
    <border>
      <left style="double">
        <color indexed="63"/>
      </left>
      <right style="double">
        <color indexed="63"/>
      </right>
      <top style="double">
        <color indexed="63"/>
      </top>
      <bottom style="double">
        <color indexed="63"/>
      </bottom>
      <diagonal/>
    </border>
    <border>
      <left style="medium">
        <color indexed="64"/>
      </left>
      <right style="thin">
        <color indexed="64"/>
      </right>
      <top/>
      <bottom style="dotted">
        <color indexed="64"/>
      </bottom>
      <diagonal/>
    </border>
    <border>
      <left/>
      <right/>
      <top style="medium">
        <color auto="1"/>
      </top>
      <bottom/>
      <diagonal/>
    </border>
    <border>
      <left style="thin">
        <color indexed="54"/>
      </left>
      <right/>
      <top/>
      <bottom/>
      <diagonal/>
    </border>
    <border>
      <left/>
      <right/>
      <top style="thin">
        <color indexed="64"/>
      </top>
      <bottom/>
      <diagonal/>
    </border>
    <border>
      <left style="hair">
        <color indexed="64"/>
      </left>
      <right style="hair">
        <color indexed="64"/>
      </right>
      <top/>
      <bottom/>
      <diagonal/>
    </border>
    <border>
      <left style="hair">
        <color indexed="8"/>
      </left>
      <right style="hair">
        <color indexed="8"/>
      </right>
      <top/>
      <bottom/>
      <diagonal/>
    </border>
    <border>
      <left style="thin">
        <color indexed="64"/>
      </left>
      <right style="thin">
        <color indexed="64"/>
      </right>
      <top style="thin">
        <color indexed="64"/>
      </top>
      <bottom style="dotted">
        <color indexed="64"/>
      </bottom>
      <diagonal/>
    </border>
    <border>
      <left style="thin">
        <color indexed="64"/>
      </left>
      <right style="thin">
        <color indexed="64"/>
      </right>
      <top style="thin">
        <color indexed="64"/>
      </top>
      <bottom/>
      <diagonal/>
    </border>
    <border>
      <left style="medium">
        <color indexed="64"/>
      </left>
      <right/>
      <top style="thin">
        <color indexed="64"/>
      </top>
      <bottom style="medium">
        <color indexed="64"/>
      </bottom>
      <diagonal/>
    </border>
    <border>
      <left style="thin">
        <color indexed="64"/>
      </left>
      <right/>
      <top/>
      <bottom style="thin">
        <color indexed="64"/>
      </bottom>
      <diagonal/>
    </border>
    <border>
      <left/>
      <right/>
      <top style="double">
        <color indexed="64"/>
      </top>
      <bottom style="double">
        <color indexed="64"/>
      </bottom>
      <diagonal/>
    </border>
    <border>
      <left/>
      <right/>
      <top/>
      <bottom style="dotted">
        <color indexed="64"/>
      </bottom>
      <diagonal/>
    </border>
    <border>
      <left/>
      <right/>
      <top style="thin">
        <color indexed="32"/>
      </top>
      <bottom style="thin">
        <color indexed="32"/>
      </bottom>
      <diagonal/>
    </border>
    <border>
      <left/>
      <right/>
      <top style="medium">
        <color indexed="64"/>
      </top>
      <bottom style="medium">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thick">
        <color indexed="64"/>
      </bottom>
      <diagonal/>
    </border>
    <border>
      <left style="hair">
        <color indexed="64"/>
      </left>
      <right/>
      <top style="hair">
        <color indexed="64"/>
      </top>
      <bottom/>
      <diagonal/>
    </border>
    <border>
      <left style="thin">
        <color indexed="8"/>
      </left>
      <right style="thin">
        <color indexed="8"/>
      </right>
      <top style="thin">
        <color indexed="8"/>
      </top>
      <bottom style="thin">
        <color indexed="8"/>
      </bottom>
      <diagonal/>
    </border>
    <border>
      <left style="thin">
        <color indexed="64"/>
      </left>
      <right style="thin">
        <color indexed="64"/>
      </right>
      <top style="hair">
        <color indexed="64"/>
      </top>
      <bottom style="hair">
        <color indexed="64"/>
      </bottom>
      <diagonal/>
    </border>
    <border>
      <left/>
      <right/>
      <top/>
      <bottom style="double">
        <color indexed="52"/>
      </bottom>
      <diagonal/>
    </border>
    <border>
      <left/>
      <right/>
      <top style="thick">
        <color indexed="54"/>
      </top>
      <bottom/>
      <diagonal/>
    </border>
    <border>
      <left style="medium">
        <color auto="1"/>
      </left>
      <right/>
      <top style="medium">
        <color auto="1"/>
      </top>
      <bottom/>
      <diagonal/>
    </border>
    <border>
      <left/>
      <right/>
      <top/>
      <bottom style="hair">
        <color indexed="64"/>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9"/>
      </left>
      <right/>
      <top style="thin">
        <color indexed="9"/>
      </top>
      <bottom style="thin">
        <color indexed="9"/>
      </bottom>
      <diagonal/>
    </border>
    <border>
      <left/>
      <right/>
      <top/>
      <bottom style="thin">
        <color indexed="8"/>
      </bottom>
      <diagonal/>
    </border>
    <border>
      <left/>
      <right/>
      <top style="medium">
        <color indexed="23"/>
      </top>
      <bottom style="medium">
        <color indexed="23"/>
      </bottom>
      <diagonal/>
    </border>
    <border>
      <left style="thin">
        <color indexed="48"/>
      </left>
      <right style="thin">
        <color indexed="48"/>
      </right>
      <top style="thin">
        <color indexed="48"/>
      </top>
      <bottom style="thin">
        <color indexed="48"/>
      </bottom>
      <diagonal/>
    </border>
    <border>
      <left/>
      <right/>
      <top/>
      <bottom style="thin">
        <color indexed="64"/>
      </bottom>
      <diagonal/>
    </border>
    <border>
      <left/>
      <right/>
      <top style="thin">
        <color indexed="62"/>
      </top>
      <bottom style="double">
        <color indexed="62"/>
      </bottom>
      <diagonal/>
    </border>
    <border>
      <left/>
      <right/>
      <top style="double">
        <color indexed="64"/>
      </top>
      <bottom/>
      <diagonal/>
    </border>
    <border>
      <left/>
      <right/>
      <top/>
      <bottom style="thick">
        <color indexed="38"/>
      </bottom>
      <diagonal/>
    </border>
    <border>
      <left/>
      <right/>
      <top/>
      <bottom style="thick">
        <color indexed="27"/>
      </bottom>
      <diagonal/>
    </border>
    <border>
      <left/>
      <right/>
      <top/>
      <bottom style="medium">
        <color indexed="27"/>
      </bottom>
      <diagonal/>
    </border>
    <border>
      <left style="medium">
        <color indexed="64"/>
      </left>
      <right style="thin">
        <color indexed="64"/>
      </right>
      <top style="medium">
        <color indexed="64"/>
      </top>
      <bottom/>
      <diagonal/>
    </border>
    <border>
      <left/>
      <right/>
      <top style="thin">
        <color indexed="38"/>
      </top>
      <bottom style="double">
        <color indexed="38"/>
      </bottom>
      <diagonal/>
    </border>
    <border>
      <left style="double">
        <color indexed="8"/>
      </left>
      <right style="double">
        <color indexed="8"/>
      </right>
      <top style="double">
        <color indexed="8"/>
      </top>
      <bottom style="double">
        <color indexed="8"/>
      </bottom>
      <diagonal/>
    </border>
    <border>
      <left/>
      <right style="thin">
        <color auto="1"/>
      </right>
      <top/>
      <bottom/>
      <diagonal/>
    </border>
    <border>
      <left/>
      <right/>
      <top/>
      <bottom style="double">
        <color indexed="10"/>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auto="1"/>
      </right>
      <top style="medium">
        <color indexed="64"/>
      </top>
      <bottom style="thin">
        <color auto="1"/>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auto="1"/>
      </left>
      <right style="thin">
        <color auto="1"/>
      </right>
      <top/>
      <bottom/>
      <diagonal/>
    </border>
    <border>
      <left style="thin">
        <color indexed="64"/>
      </left>
      <right style="medium">
        <color indexed="64"/>
      </right>
      <top/>
      <bottom/>
      <diagonal/>
    </border>
  </borders>
  <cellStyleXfs count="48046">
    <xf numFmtId="0" fontId="0" fillId="0" borderId="0"/>
    <xf numFmtId="0" fontId="1" fillId="0" borderId="0"/>
    <xf numFmtId="167" fontId="11" fillId="0" borderId="0"/>
    <xf numFmtId="0" fontId="12" fillId="0" borderId="0"/>
    <xf numFmtId="167" fontId="13" fillId="0" borderId="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168" fontId="14" fillId="0" borderId="0" applyFont="0" applyFill="0" applyBorder="0" applyAlignment="0" applyProtection="0"/>
    <xf numFmtId="0" fontId="10" fillId="0" borderId="0"/>
    <xf numFmtId="166" fontId="15" fillId="0" borderId="0">
      <alignment vertical="top"/>
    </xf>
    <xf numFmtId="169" fontId="15" fillId="7" borderId="0">
      <alignment vertical="top"/>
    </xf>
    <xf numFmtId="166" fontId="16" fillId="8" borderId="0">
      <alignment vertical="top"/>
    </xf>
    <xf numFmtId="0" fontId="11" fillId="0" borderId="0"/>
    <xf numFmtId="167" fontId="11" fillId="0" borderId="0"/>
    <xf numFmtId="0" fontId="14" fillId="0" borderId="0" applyNumberFormat="0" applyFont="0" applyFill="0" applyBorder="0" applyAlignment="0" applyProtection="0"/>
    <xf numFmtId="167" fontId="17" fillId="0" borderId="0" applyFont="0" applyFill="0" applyBorder="0" applyAlignment="0"/>
    <xf numFmtId="167" fontId="18"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9" fillId="0" borderId="14">
      <protection locked="0"/>
    </xf>
    <xf numFmtId="0" fontId="19" fillId="0" borderId="14">
      <protection locked="0"/>
    </xf>
    <xf numFmtId="0" fontId="19" fillId="0" borderId="14">
      <protection locked="0"/>
    </xf>
    <xf numFmtId="0" fontId="20" fillId="0" borderId="0"/>
    <xf numFmtId="170" fontId="20" fillId="0" borderId="0"/>
    <xf numFmtId="170" fontId="20" fillId="0" borderId="0"/>
    <xf numFmtId="170" fontId="20" fillId="0" borderId="0"/>
    <xf numFmtId="170" fontId="12" fillId="0" borderId="0"/>
    <xf numFmtId="170" fontId="12"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0" fontId="11" fillId="0" borderId="0"/>
    <xf numFmtId="0" fontId="11"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3" fillId="0" borderId="0"/>
    <xf numFmtId="0" fontId="23" fillId="0" borderId="0"/>
    <xf numFmtId="0" fontId="23" fillId="0" borderId="0"/>
    <xf numFmtId="0" fontId="23" fillId="0" borderId="0"/>
    <xf numFmtId="0" fontId="23" fillId="0" borderId="0"/>
    <xf numFmtId="170" fontId="20" fillId="0" borderId="0"/>
    <xf numFmtId="170" fontId="20" fillId="0" borderId="0"/>
    <xf numFmtId="170" fontId="12" fillId="0" borderId="0"/>
    <xf numFmtId="170" fontId="12" fillId="0" borderId="0"/>
    <xf numFmtId="170" fontId="12" fillId="0" borderId="0"/>
    <xf numFmtId="170" fontId="12" fillId="0" borderId="0"/>
    <xf numFmtId="170" fontId="12" fillId="0" borderId="0"/>
    <xf numFmtId="0" fontId="20" fillId="0" borderId="0"/>
    <xf numFmtId="167" fontId="12" fillId="0" borderId="0"/>
    <xf numFmtId="167" fontId="24" fillId="0" borderId="0"/>
    <xf numFmtId="170" fontId="20" fillId="0" borderId="0"/>
    <xf numFmtId="170" fontId="12" fillId="0" borderId="0"/>
    <xf numFmtId="170" fontId="20" fillId="0" borderId="0"/>
    <xf numFmtId="170"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12" fillId="0" borderId="0"/>
    <xf numFmtId="0" fontId="20" fillId="0" borderId="0"/>
    <xf numFmtId="170" fontId="12" fillId="0" borderId="0"/>
    <xf numFmtId="170" fontId="20" fillId="0" borderId="0"/>
    <xf numFmtId="170" fontId="12" fillId="0" borderId="0"/>
    <xf numFmtId="167" fontId="20" fillId="0" borderId="0"/>
    <xf numFmtId="167" fontId="26"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0" fontId="12" fillId="0" borderId="0"/>
    <xf numFmtId="170" fontId="20" fillId="0" borderId="0"/>
    <xf numFmtId="170" fontId="20" fillId="0" borderId="0"/>
    <xf numFmtId="170" fontId="20" fillId="0" borderId="0"/>
    <xf numFmtId="170" fontId="12" fillId="0" borderId="0"/>
    <xf numFmtId="170" fontId="20" fillId="0" borderId="0"/>
    <xf numFmtId="0" fontId="12" fillId="0" borderId="0"/>
    <xf numFmtId="167" fontId="20" fillId="0" borderId="0"/>
    <xf numFmtId="167" fontId="2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0" fillId="0" borderId="0"/>
    <xf numFmtId="0" fontId="20" fillId="0" borderId="0"/>
    <xf numFmtId="167" fontId="12" fillId="0" borderId="0"/>
    <xf numFmtId="167" fontId="24" fillId="0" borderId="0"/>
    <xf numFmtId="171" fontId="11" fillId="0" borderId="0" applyFont="0" applyFill="0" applyBorder="0" applyAlignment="0" applyProtection="0"/>
    <xf numFmtId="167" fontId="20" fillId="0" borderId="0"/>
    <xf numFmtId="0" fontId="12" fillId="0" borderId="0"/>
    <xf numFmtId="0" fontId="28" fillId="0" borderId="0"/>
    <xf numFmtId="0" fontId="2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72" fontId="27" fillId="0" borderId="0" applyFont="0" applyFill="0" applyBorder="0" applyAlignment="0" applyProtection="0"/>
    <xf numFmtId="39" fontId="11" fillId="0" borderId="0" applyFont="0" applyFill="0" applyBorder="0" applyAlignment="0" applyProtection="0"/>
    <xf numFmtId="167" fontId="20" fillId="0" borderId="0"/>
    <xf numFmtId="167"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73" fontId="29" fillId="0" borderId="15" applyFont="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6" fillId="0" borderId="0"/>
    <xf numFmtId="0" fontId="20" fillId="0" borderId="0"/>
    <xf numFmtId="0" fontId="30" fillId="0" borderId="0" applyNumberFormat="0" applyFill="0" applyBorder="0" applyAlignment="0" applyProtection="0"/>
    <xf numFmtId="0" fontId="11" fillId="9" borderId="0" applyNumberFormat="0" applyFont="0" applyAlignment="0" applyProtection="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0" fontId="12" fillId="0" borderId="0"/>
    <xf numFmtId="0" fontId="12" fillId="0" borderId="0"/>
    <xf numFmtId="167" fontId="26" fillId="0" borderId="0"/>
    <xf numFmtId="0" fontId="20" fillId="0" borderId="0"/>
    <xf numFmtId="0" fontId="20" fillId="0" borderId="0"/>
    <xf numFmtId="0" fontId="20" fillId="0" borderId="0"/>
    <xf numFmtId="167" fontId="20" fillId="0" borderId="0"/>
    <xf numFmtId="167" fontId="26" fillId="0" borderId="0"/>
    <xf numFmtId="167" fontId="12"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74" fontId="31" fillId="0" borderId="0">
      <alignment vertical="top"/>
    </xf>
    <xf numFmtId="38" fontId="10" fillId="0" borderId="0">
      <alignment vertical="top"/>
    </xf>
    <xf numFmtId="175" fontId="22" fillId="0" borderId="0" applyFont="0" applyFill="0" applyBorder="0" applyAlignment="0" applyProtection="0"/>
    <xf numFmtId="176" fontId="27" fillId="0" borderId="0" applyFont="0" applyFill="0" applyBorder="0" applyAlignment="0" applyProtection="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1" fillId="0" borderId="0" applyNumberFormat="0" applyFill="0" applyBorder="0" applyAlignment="0" applyProtection="0"/>
    <xf numFmtId="0" fontId="22" fillId="0" borderId="0" applyFont="0" applyFill="0" applyBorder="0" applyAlignment="0" applyProtection="0"/>
    <xf numFmtId="0" fontId="22"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28"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2" fillId="0" borderId="0"/>
    <xf numFmtId="167" fontId="12" fillId="0" borderId="0"/>
    <xf numFmtId="167" fontId="20" fillId="0" borderId="0"/>
    <xf numFmtId="167" fontId="20" fillId="0" borderId="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0" fillId="0" borderId="0"/>
    <xf numFmtId="167" fontId="12" fillId="0" borderId="0"/>
    <xf numFmtId="167" fontId="12" fillId="0" borderId="0"/>
    <xf numFmtId="167" fontId="12" fillId="0" borderId="0"/>
    <xf numFmtId="167" fontId="20" fillId="0" borderId="0"/>
    <xf numFmtId="167" fontId="20" fillId="0" borderId="0"/>
    <xf numFmtId="0" fontId="32" fillId="0" borderId="0" applyNumberFormat="0" applyFill="0" applyBorder="0" applyProtection="0">
      <alignment vertical="top"/>
    </xf>
    <xf numFmtId="167" fontId="12" fillId="0" borderId="0"/>
    <xf numFmtId="167" fontId="12" fillId="0" borderId="0"/>
    <xf numFmtId="167" fontId="12" fillId="0" borderId="0"/>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16" applyNumberFormat="0" applyFill="0" applyProtection="0">
      <alignment horizontal="center"/>
    </xf>
    <xf numFmtId="0" fontId="33" fillId="0" borderId="0" applyNumberFormat="0" applyFill="0" applyBorder="0" applyProtection="0">
      <alignment horizontal="left"/>
    </xf>
    <xf numFmtId="0" fontId="34" fillId="0" borderId="0" applyNumberFormat="0" applyFill="0" applyBorder="0" applyProtection="0">
      <alignment horizontal="centerContinuous"/>
    </xf>
    <xf numFmtId="0" fontId="20" fillId="0" borderId="0"/>
    <xf numFmtId="0" fontId="12" fillId="0" borderId="0"/>
    <xf numFmtId="167" fontId="12" fillId="0" borderId="0"/>
    <xf numFmtId="167" fontId="12" fillId="0" borderId="0"/>
    <xf numFmtId="167" fontId="12" fillId="0" borderId="0"/>
    <xf numFmtId="167" fontId="12" fillId="0" borderId="0"/>
    <xf numFmtId="4" fontId="21" fillId="0" borderId="0">
      <alignment vertical="center"/>
    </xf>
    <xf numFmtId="0" fontId="11" fillId="0" borderId="0"/>
    <xf numFmtId="167" fontId="20" fillId="0" borderId="0"/>
    <xf numFmtId="170" fontId="20" fillId="0" borderId="0"/>
    <xf numFmtId="170" fontId="20" fillId="0" borderId="0"/>
    <xf numFmtId="170" fontId="12" fillId="0" borderId="0"/>
    <xf numFmtId="167" fontId="20" fillId="0" borderId="0"/>
    <xf numFmtId="170" fontId="12" fillId="0" borderId="0"/>
    <xf numFmtId="170" fontId="20" fillId="0" borderId="0"/>
    <xf numFmtId="170" fontId="12" fillId="0" borderId="0"/>
    <xf numFmtId="0" fontId="12" fillId="0" borderId="0"/>
    <xf numFmtId="170" fontId="12" fillId="0" borderId="0"/>
    <xf numFmtId="170" fontId="12" fillId="0" borderId="0"/>
    <xf numFmtId="170" fontId="12" fillId="0" borderId="0"/>
    <xf numFmtId="170" fontId="12" fillId="0" borderId="0"/>
    <xf numFmtId="170" fontId="20" fillId="0" borderId="0"/>
    <xf numFmtId="167" fontId="28" fillId="0" borderId="0"/>
    <xf numFmtId="167" fontId="28" fillId="0" borderId="0"/>
    <xf numFmtId="167" fontId="20" fillId="0" borderId="0"/>
    <xf numFmtId="170" fontId="20" fillId="0" borderId="0"/>
    <xf numFmtId="167" fontId="20" fillId="0" borderId="0"/>
    <xf numFmtId="0" fontId="20" fillId="0" borderId="0"/>
    <xf numFmtId="0" fontId="12"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0" fontId="12" fillId="0" borderId="0"/>
    <xf numFmtId="170" fontId="12" fillId="0" borderId="0"/>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177" fontId="11" fillId="10" borderId="17" applyNumberFormat="0" applyFont="0">
      <alignment shrinkToFit="1"/>
      <protection locked="0"/>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20" fillId="0" borderId="0"/>
    <xf numFmtId="0" fontId="12" fillId="0" borderId="0"/>
    <xf numFmtId="170" fontId="12" fillId="0" borderId="0"/>
    <xf numFmtId="170" fontId="12" fillId="0" borderId="0"/>
    <xf numFmtId="170" fontId="12" fillId="0" borderId="0"/>
    <xf numFmtId="0" fontId="12" fillId="0" borderId="0"/>
    <xf numFmtId="0" fontId="20" fillId="0" borderId="0"/>
    <xf numFmtId="4" fontId="21" fillId="0" borderId="0">
      <alignment vertical="center"/>
    </xf>
    <xf numFmtId="167" fontId="26" fillId="0" borderId="0"/>
    <xf numFmtId="167" fontId="20" fillId="0" borderId="0"/>
    <xf numFmtId="0" fontId="20" fillId="0" borderId="0"/>
    <xf numFmtId="167" fontId="27" fillId="0" borderId="0">
      <alignment vertical="center"/>
    </xf>
    <xf numFmtId="167" fontId="27" fillId="0" borderId="0">
      <alignment vertical="center"/>
    </xf>
    <xf numFmtId="167" fontId="27" fillId="0" borderId="0">
      <alignment vertical="center"/>
    </xf>
    <xf numFmtId="0" fontId="12" fillId="0" borderId="0"/>
    <xf numFmtId="0" fontId="20" fillId="0" borderId="0"/>
    <xf numFmtId="0" fontId="20" fillId="0" borderId="0"/>
    <xf numFmtId="0" fontId="20" fillId="0" borderId="0"/>
    <xf numFmtId="0" fontId="20" fillId="0" borderId="0"/>
    <xf numFmtId="0" fontId="20" fillId="0" borderId="0"/>
    <xf numFmtId="167" fontId="20" fillId="0" borderId="0"/>
    <xf numFmtId="0" fontId="20" fillId="0" borderId="0"/>
    <xf numFmtId="167" fontId="28"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11" fillId="0" borderId="0"/>
    <xf numFmtId="170" fontId="20" fillId="0" borderId="0"/>
    <xf numFmtId="0" fontId="20" fillId="0" borderId="0"/>
    <xf numFmtId="0" fontId="20" fillId="0" borderId="0"/>
    <xf numFmtId="0" fontId="20" fillId="0" borderId="0"/>
    <xf numFmtId="170" fontId="12" fillId="0" borderId="0"/>
    <xf numFmtId="170" fontId="12" fillId="0" borderId="0"/>
    <xf numFmtId="170" fontId="12" fillId="0" borderId="0"/>
    <xf numFmtId="170" fontId="20" fillId="0" borderId="0"/>
    <xf numFmtId="170" fontId="20" fillId="0" borderId="0"/>
    <xf numFmtId="170" fontId="12" fillId="0" borderId="0"/>
    <xf numFmtId="167" fontId="12" fillId="0" borderId="0"/>
    <xf numFmtId="167" fontId="24" fillId="0" borderId="0"/>
    <xf numFmtId="167" fontId="12" fillId="0" borderId="0"/>
    <xf numFmtId="167" fontId="24" fillId="0" borderId="0"/>
    <xf numFmtId="170" fontId="12" fillId="0" borderId="0"/>
    <xf numFmtId="170" fontId="12" fillId="0" borderId="0"/>
    <xf numFmtId="170" fontId="12" fillId="0" borderId="0"/>
    <xf numFmtId="167" fontId="20" fillId="0" borderId="0"/>
    <xf numFmtId="4" fontId="21" fillId="0" borderId="0">
      <alignment vertical="center"/>
    </xf>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12" fillId="0" borderId="0"/>
    <xf numFmtId="0" fontId="20" fillId="0" borderId="0"/>
    <xf numFmtId="0" fontId="12" fillId="0" borderId="0"/>
    <xf numFmtId="0" fontId="20" fillId="0" borderId="0"/>
    <xf numFmtId="0" fontId="20" fillId="0" borderId="0"/>
    <xf numFmtId="0" fontId="12" fillId="0" borderId="0"/>
    <xf numFmtId="0" fontId="12" fillId="0" borderId="0"/>
    <xf numFmtId="0" fontId="12" fillId="0" borderId="0"/>
    <xf numFmtId="0" fontId="12" fillId="0" borderId="0"/>
    <xf numFmtId="170" fontId="12" fillId="0" borderId="0"/>
    <xf numFmtId="178" fontId="20" fillId="0" borderId="0"/>
    <xf numFmtId="167" fontId="20" fillId="0" borderId="0"/>
    <xf numFmtId="167" fontId="26" fillId="0" borderId="0"/>
    <xf numFmtId="0" fontId="20" fillId="0" borderId="0"/>
    <xf numFmtId="4" fontId="21" fillId="0" borderId="0">
      <alignment vertical="center"/>
    </xf>
    <xf numFmtId="167" fontId="20" fillId="0" borderId="0"/>
    <xf numFmtId="0" fontId="20" fillId="0" borderId="0"/>
    <xf numFmtId="167" fontId="20" fillId="0" borderId="0"/>
    <xf numFmtId="0" fontId="20" fillId="0" borderId="0"/>
    <xf numFmtId="177" fontId="11" fillId="0" borderId="0"/>
    <xf numFmtId="177" fontId="11" fillId="0" borderId="0"/>
    <xf numFmtId="0" fontId="11" fillId="0" borderId="0"/>
    <xf numFmtId="0" fontId="11" fillId="0" borderId="0"/>
    <xf numFmtId="177" fontId="11" fillId="0" borderId="0"/>
    <xf numFmtId="177" fontId="11" fillId="0" borderId="0"/>
    <xf numFmtId="0" fontId="11" fillId="0" borderId="0"/>
    <xf numFmtId="0" fontId="11" fillId="0" borderId="0"/>
    <xf numFmtId="170" fontId="20" fillId="0" borderId="0"/>
    <xf numFmtId="4" fontId="21" fillId="0" borderId="0">
      <alignment vertical="center"/>
    </xf>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20"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67" fontId="12" fillId="0" borderId="0"/>
    <xf numFmtId="170" fontId="12" fillId="0" borderId="0"/>
    <xf numFmtId="170" fontId="20" fillId="0" borderId="0"/>
    <xf numFmtId="0" fontId="20" fillId="0" borderId="0"/>
    <xf numFmtId="0" fontId="20" fillId="0" borderId="0"/>
    <xf numFmtId="167" fontId="28" fillId="0" borderId="0"/>
    <xf numFmtId="0" fontId="20" fillId="0" borderId="0"/>
    <xf numFmtId="170" fontId="12" fillId="0" borderId="0"/>
    <xf numFmtId="170" fontId="12" fillId="0" borderId="0"/>
    <xf numFmtId="167" fontId="10" fillId="0" borderId="0"/>
    <xf numFmtId="167" fontId="26" fillId="0" borderId="0"/>
    <xf numFmtId="167" fontId="10" fillId="0" borderId="0"/>
    <xf numFmtId="0" fontId="26" fillId="0" borderId="0"/>
    <xf numFmtId="0" fontId="12" fillId="0" borderId="0"/>
    <xf numFmtId="0" fontId="25" fillId="0" borderId="0"/>
    <xf numFmtId="0" fontId="25" fillId="0" borderId="0"/>
    <xf numFmtId="0" fontId="25" fillId="0" borderId="0"/>
    <xf numFmtId="0" fontId="25" fillId="0" borderId="0"/>
    <xf numFmtId="0" fontId="25" fillId="0" borderId="0"/>
    <xf numFmtId="167" fontId="10" fillId="0" borderId="0"/>
    <xf numFmtId="0" fontId="1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167" fontId="26" fillId="0" borderId="0"/>
    <xf numFmtId="0" fontId="12" fillId="0" borderId="0"/>
    <xf numFmtId="0" fontId="20" fillId="0" borderId="0"/>
    <xf numFmtId="167" fontId="20" fillId="0" borderId="0"/>
    <xf numFmtId="0" fontId="20" fillId="0" borderId="0"/>
    <xf numFmtId="170" fontId="12" fillId="0" borderId="0"/>
    <xf numFmtId="170" fontId="20" fillId="0" borderId="0"/>
    <xf numFmtId="0" fontId="20" fillId="0" borderId="0"/>
    <xf numFmtId="170" fontId="12" fillId="0" borderId="0"/>
    <xf numFmtId="170" fontId="12" fillId="0" borderId="0"/>
    <xf numFmtId="170" fontId="12" fillId="0" borderId="0"/>
    <xf numFmtId="170" fontId="12" fillId="0" borderId="0"/>
    <xf numFmtId="170" fontId="12" fillId="0" borderId="0"/>
    <xf numFmtId="170" fontId="20" fillId="0" borderId="0"/>
    <xf numFmtId="0" fontId="20" fillId="0" borderId="0"/>
    <xf numFmtId="0" fontId="12" fillId="0" borderId="0"/>
    <xf numFmtId="0" fontId="20" fillId="0" borderId="0"/>
    <xf numFmtId="0" fontId="12" fillId="0" borderId="0"/>
    <xf numFmtId="167" fontId="12" fillId="0" borderId="0"/>
    <xf numFmtId="0" fontId="12" fillId="0" borderId="0"/>
    <xf numFmtId="174" fontId="31" fillId="0" borderId="0">
      <alignment vertical="top"/>
    </xf>
    <xf numFmtId="167" fontId="28"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20" fillId="0" borderId="0"/>
    <xf numFmtId="0" fontId="20" fillId="0" borderId="0"/>
    <xf numFmtId="0" fontId="12" fillId="0" borderId="0"/>
    <xf numFmtId="0" fontId="25" fillId="0" borderId="0"/>
    <xf numFmtId="0" fontId="25" fillId="0" borderId="0"/>
    <xf numFmtId="0" fontId="25" fillId="0" borderId="0"/>
    <xf numFmtId="0" fontId="25" fillId="0" borderId="0"/>
    <xf numFmtId="0" fontId="25" fillId="0" borderId="0"/>
    <xf numFmtId="0" fontId="11" fillId="0" borderId="0"/>
    <xf numFmtId="0" fontId="11" fillId="0" borderId="0"/>
    <xf numFmtId="0" fontId="11" fillId="0" borderId="0"/>
    <xf numFmtId="0" fontId="11" fillId="0" borderId="0"/>
    <xf numFmtId="0" fontId="11" fillId="0" borderId="0"/>
    <xf numFmtId="0" fontId="12" fillId="0" borderId="0"/>
    <xf numFmtId="0" fontId="12"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170" fontId="20" fillId="0" borderId="0"/>
    <xf numFmtId="170" fontId="20" fillId="0" borderId="0"/>
    <xf numFmtId="0" fontId="12" fillId="0" borderId="0"/>
    <xf numFmtId="0" fontId="12" fillId="0" borderId="0"/>
    <xf numFmtId="170" fontId="20" fillId="0" borderId="0"/>
    <xf numFmtId="167" fontId="12" fillId="0" borderId="0"/>
    <xf numFmtId="167" fontId="26" fillId="0" borderId="0"/>
    <xf numFmtId="167" fontId="26" fillId="0" borderId="0"/>
    <xf numFmtId="0" fontId="26" fillId="0" borderId="0"/>
    <xf numFmtId="0" fontId="20" fillId="0" borderId="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7" fillId="0" borderId="0" applyFont="0" applyFill="0" applyBorder="0" applyAlignment="0" applyProtection="0">
      <alignment vertical="center"/>
    </xf>
    <xf numFmtId="167" fontId="28" fillId="0" borderId="0" applyFill="0" applyBorder="0" applyAlignment="0" applyProtection="0"/>
    <xf numFmtId="167" fontId="20" fillId="0" borderId="0"/>
    <xf numFmtId="167" fontId="20" fillId="0" borderId="0"/>
    <xf numFmtId="167" fontId="20" fillId="0" borderId="0"/>
    <xf numFmtId="167" fontId="12" fillId="0" borderId="0"/>
    <xf numFmtId="0" fontId="12" fillId="0" borderId="0"/>
    <xf numFmtId="167" fontId="20" fillId="0" borderId="0"/>
    <xf numFmtId="167" fontId="26" fillId="0" borderId="0"/>
    <xf numFmtId="167" fontId="26" fillId="0" borderId="0"/>
    <xf numFmtId="4" fontId="21" fillId="0" borderId="0">
      <alignment vertical="center"/>
    </xf>
    <xf numFmtId="170" fontId="20" fillId="0" borderId="0"/>
    <xf numFmtId="0" fontId="12" fillId="0" borderId="0"/>
    <xf numFmtId="170" fontId="20" fillId="0" borderId="0"/>
    <xf numFmtId="174" fontId="31" fillId="0" borderId="0">
      <alignment vertical="top"/>
    </xf>
    <xf numFmtId="0" fontId="12" fillId="0" borderId="0"/>
    <xf numFmtId="0" fontId="25" fillId="0" borderId="0"/>
    <xf numFmtId="0" fontId="25" fillId="0" borderId="0"/>
    <xf numFmtId="0" fontId="25" fillId="0" borderId="0"/>
    <xf numFmtId="0" fontId="25" fillId="0" borderId="0"/>
    <xf numFmtId="0" fontId="25" fillId="0" borderId="0"/>
    <xf numFmtId="0" fontId="12" fillId="0" borderId="0"/>
    <xf numFmtId="0" fontId="25" fillId="0" borderId="0"/>
    <xf numFmtId="0" fontId="25" fillId="0" borderId="0"/>
    <xf numFmtId="0" fontId="25" fillId="0" borderId="0"/>
    <xf numFmtId="0" fontId="25" fillId="0" borderId="0"/>
    <xf numFmtId="0" fontId="25" fillId="0" borderId="0"/>
    <xf numFmtId="0" fontId="23" fillId="0" borderId="0"/>
    <xf numFmtId="0" fontId="23" fillId="0" borderId="0"/>
    <xf numFmtId="0" fontId="23" fillId="0" borderId="0"/>
    <xf numFmtId="0" fontId="23" fillId="0" borderId="0"/>
    <xf numFmtId="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27" fillId="0" borderId="0" applyFont="0" applyFill="0" applyBorder="0" applyAlignment="0" applyProtection="0">
      <alignment vertical="center"/>
    </xf>
    <xf numFmtId="167" fontId="28" fillId="0" borderId="0" applyFill="0" applyBorder="0" applyAlignment="0" applyProtection="0"/>
    <xf numFmtId="170" fontId="12" fillId="0" borderId="0"/>
    <xf numFmtId="0" fontId="20" fillId="0" borderId="0"/>
    <xf numFmtId="0" fontId="20" fillId="0" borderId="0"/>
    <xf numFmtId="0" fontId="12" fillId="0" borderId="0"/>
    <xf numFmtId="0" fontId="12" fillId="0" borderId="0"/>
    <xf numFmtId="0" fontId="20" fillId="0" borderId="0"/>
    <xf numFmtId="167" fontId="26" fillId="0" borderId="0"/>
    <xf numFmtId="0" fontId="20" fillId="0" borderId="0"/>
    <xf numFmtId="0" fontId="23" fillId="0" borderId="0"/>
    <xf numFmtId="0" fontId="23" fillId="0" borderId="0"/>
    <xf numFmtId="0" fontId="23" fillId="0" borderId="0"/>
    <xf numFmtId="0" fontId="23" fillId="0" borderId="0"/>
    <xf numFmtId="0" fontId="23" fillId="0" borderId="0"/>
    <xf numFmtId="0" fontId="12" fillId="0" borderId="0"/>
    <xf numFmtId="0" fontId="12" fillId="0" borderId="0"/>
    <xf numFmtId="167" fontId="20" fillId="0" borderId="0"/>
    <xf numFmtId="0" fontId="20" fillId="0" borderId="0"/>
    <xf numFmtId="0" fontId="20" fillId="0" borderId="0"/>
    <xf numFmtId="167" fontId="20" fillId="0" borderId="0"/>
    <xf numFmtId="167" fontId="20" fillId="0" borderId="0"/>
    <xf numFmtId="0" fontId="20" fillId="0" borderId="0"/>
    <xf numFmtId="167" fontId="20" fillId="0" borderId="0"/>
    <xf numFmtId="0" fontId="20" fillId="0" borderId="0"/>
    <xf numFmtId="0" fontId="20" fillId="0" borderId="0"/>
    <xf numFmtId="167" fontId="20" fillId="0" borderId="0"/>
    <xf numFmtId="170" fontId="12" fillId="0" borderId="0"/>
    <xf numFmtId="170" fontId="12" fillId="0" borderId="0"/>
    <xf numFmtId="170" fontId="20" fillId="0" borderId="0"/>
    <xf numFmtId="167" fontId="12" fillId="0" borderId="0"/>
    <xf numFmtId="167" fontId="24" fillId="0" borderId="0"/>
    <xf numFmtId="167" fontId="20" fillId="0" borderId="0"/>
    <xf numFmtId="0" fontId="20"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167" fontId="10" fillId="0" borderId="0"/>
    <xf numFmtId="167" fontId="11" fillId="0" borderId="0"/>
    <xf numFmtId="167" fontId="10" fillId="0" borderId="0"/>
    <xf numFmtId="0" fontId="12" fillId="0" borderId="0"/>
    <xf numFmtId="167" fontId="12" fillId="0" borderId="0"/>
    <xf numFmtId="0" fontId="12" fillId="0" borderId="0"/>
    <xf numFmtId="167" fontId="12" fillId="0" borderId="0"/>
    <xf numFmtId="0" fontId="12" fillId="0" borderId="0"/>
    <xf numFmtId="167" fontId="12" fillId="0" borderId="0"/>
    <xf numFmtId="0" fontId="12" fillId="0" borderId="0"/>
    <xf numFmtId="167" fontId="10" fillId="0" borderId="0"/>
    <xf numFmtId="0" fontId="10" fillId="0" borderId="0"/>
    <xf numFmtId="167" fontId="12" fillId="0" borderId="0"/>
    <xf numFmtId="0" fontId="12" fillId="0" borderId="0"/>
    <xf numFmtId="167" fontId="12" fillId="0" borderId="0"/>
    <xf numFmtId="0" fontId="12" fillId="0" borderId="0"/>
    <xf numFmtId="167" fontId="12" fillId="0" borderId="0"/>
    <xf numFmtId="0" fontId="12" fillId="0" borderId="0"/>
    <xf numFmtId="0" fontId="12" fillId="0" borderId="0"/>
    <xf numFmtId="0" fontId="25" fillId="0" borderId="0"/>
    <xf numFmtId="0" fontId="25" fillId="0" borderId="0"/>
    <xf numFmtId="0" fontId="25" fillId="0" borderId="0"/>
    <xf numFmtId="0" fontId="25" fillId="0" borderId="0"/>
    <xf numFmtId="0" fontId="25" fillId="0" borderId="0"/>
    <xf numFmtId="170" fontId="20" fillId="0" borderId="0"/>
    <xf numFmtId="170" fontId="20" fillId="0" borderId="0"/>
    <xf numFmtId="170" fontId="20" fillId="0" borderId="0"/>
    <xf numFmtId="170" fontId="20" fillId="0" borderId="0"/>
    <xf numFmtId="170" fontId="20" fillId="0" borderId="0"/>
    <xf numFmtId="0" fontId="12" fillId="0" borderId="0"/>
    <xf numFmtId="170" fontId="12" fillId="0" borderId="0"/>
    <xf numFmtId="167" fontId="12" fillId="0" borderId="0"/>
    <xf numFmtId="170" fontId="12" fillId="0" borderId="0"/>
    <xf numFmtId="170" fontId="12" fillId="0" borderId="0"/>
    <xf numFmtId="170" fontId="12" fillId="0" borderId="0"/>
    <xf numFmtId="170" fontId="12" fillId="0" borderId="0"/>
    <xf numFmtId="167" fontId="20" fillId="0" borderId="0"/>
    <xf numFmtId="170" fontId="12" fillId="0" borderId="0"/>
    <xf numFmtId="170" fontId="12" fillId="0" borderId="0"/>
    <xf numFmtId="170" fontId="20" fillId="0" borderId="0"/>
    <xf numFmtId="170" fontId="20" fillId="0" borderId="0"/>
    <xf numFmtId="170" fontId="12" fillId="0" borderId="0"/>
    <xf numFmtId="170" fontId="12" fillId="0" borderId="0"/>
    <xf numFmtId="170" fontId="20" fillId="0" borderId="0"/>
    <xf numFmtId="170" fontId="20" fillId="0" borderId="0"/>
    <xf numFmtId="170" fontId="20" fillId="0" borderId="0"/>
    <xf numFmtId="170" fontId="20" fillId="0" borderId="0"/>
    <xf numFmtId="170" fontId="12" fillId="0" borderId="0"/>
    <xf numFmtId="170" fontId="20" fillId="0" borderId="0"/>
    <xf numFmtId="174" fontId="31" fillId="0" borderId="0">
      <alignment vertical="top"/>
    </xf>
    <xf numFmtId="174" fontId="31" fillId="0" borderId="0">
      <alignment vertical="top"/>
    </xf>
    <xf numFmtId="170" fontId="20" fillId="0" borderId="0"/>
    <xf numFmtId="167" fontId="20" fillId="0" borderId="0"/>
    <xf numFmtId="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170" fontId="20" fillId="0" borderId="0"/>
    <xf numFmtId="170" fontId="20" fillId="0" borderId="0"/>
    <xf numFmtId="0" fontId="20" fillId="0" borderId="0"/>
    <xf numFmtId="0" fontId="20" fillId="0" borderId="0"/>
    <xf numFmtId="170" fontId="12" fillId="0" borderId="0"/>
    <xf numFmtId="170" fontId="12" fillId="0" borderId="0"/>
    <xf numFmtId="170" fontId="12" fillId="0" borderId="0"/>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0" fontId="12" fillId="0" borderId="0"/>
    <xf numFmtId="0" fontId="20" fillId="0" borderId="0"/>
    <xf numFmtId="0" fontId="12" fillId="0" borderId="0"/>
    <xf numFmtId="0" fontId="12" fillId="0" borderId="0"/>
    <xf numFmtId="0" fontId="20" fillId="0" borderId="0"/>
    <xf numFmtId="170" fontId="20" fillId="0" borderId="0"/>
    <xf numFmtId="170" fontId="20" fillId="0" borderId="0"/>
    <xf numFmtId="167" fontId="20" fillId="0" borderId="0"/>
    <xf numFmtId="0" fontId="12" fillId="0" borderId="0"/>
    <xf numFmtId="170" fontId="12" fillId="0" borderId="0"/>
    <xf numFmtId="0" fontId="20" fillId="0" borderId="0"/>
    <xf numFmtId="170" fontId="12" fillId="0" borderId="0"/>
    <xf numFmtId="167" fontId="20" fillId="0" borderId="0"/>
    <xf numFmtId="0" fontId="20" fillId="0" borderId="0"/>
    <xf numFmtId="167" fontId="12" fillId="0" borderId="0"/>
    <xf numFmtId="167" fontId="24" fillId="0" borderId="0"/>
    <xf numFmtId="170" fontId="20" fillId="0" borderId="0"/>
    <xf numFmtId="167" fontId="26" fillId="0" borderId="0"/>
    <xf numFmtId="0" fontId="12" fillId="0" borderId="0"/>
    <xf numFmtId="170" fontId="12" fillId="0" borderId="0"/>
    <xf numFmtId="170" fontId="20" fillId="0" borderId="0"/>
    <xf numFmtId="4" fontId="21" fillId="0" borderId="0">
      <alignment vertical="center"/>
    </xf>
    <xf numFmtId="4" fontId="21" fillId="0" borderId="0">
      <alignment vertical="center"/>
    </xf>
    <xf numFmtId="4" fontId="21"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4" fontId="22" fillId="0" borderId="0">
      <alignment vertical="center"/>
    </xf>
    <xf numFmtId="0" fontId="12" fillId="0" borderId="0"/>
    <xf numFmtId="4" fontId="21" fillId="0" borderId="0">
      <alignment vertical="center"/>
    </xf>
    <xf numFmtId="170" fontId="12" fillId="0" borderId="0"/>
    <xf numFmtId="0" fontId="12" fillId="0" borderId="0"/>
    <xf numFmtId="4" fontId="21" fillId="0" borderId="0">
      <alignment vertical="center"/>
    </xf>
    <xf numFmtId="0" fontId="20" fillId="0" borderId="0"/>
    <xf numFmtId="0" fontId="20" fillId="0" borderId="0"/>
    <xf numFmtId="167" fontId="20" fillId="0" borderId="0"/>
    <xf numFmtId="0" fontId="12" fillId="0" borderId="0"/>
    <xf numFmtId="170" fontId="12" fillId="0" borderId="0"/>
    <xf numFmtId="0" fontId="20" fillId="0" borderId="0"/>
    <xf numFmtId="0" fontId="23" fillId="0" borderId="0"/>
    <xf numFmtId="0" fontId="23" fillId="0" borderId="0"/>
    <xf numFmtId="0" fontId="23" fillId="0" borderId="0"/>
    <xf numFmtId="0" fontId="23" fillId="0" borderId="0"/>
    <xf numFmtId="0" fontId="23" fillId="0" borderId="0"/>
    <xf numFmtId="167" fontId="26" fillId="0" borderId="0"/>
    <xf numFmtId="170" fontId="20" fillId="0" borderId="0"/>
    <xf numFmtId="167" fontId="26" fillId="0" borderId="0"/>
    <xf numFmtId="170" fontId="12" fillId="0" borderId="0"/>
    <xf numFmtId="167" fontId="20" fillId="0" borderId="0"/>
    <xf numFmtId="0" fontId="20" fillId="0" borderId="0"/>
    <xf numFmtId="167" fontId="26" fillId="0" borderId="0"/>
    <xf numFmtId="167" fontId="10" fillId="0" borderId="0"/>
    <xf numFmtId="167" fontId="26" fillId="0" borderId="0"/>
    <xf numFmtId="167" fontId="10" fillId="0" borderId="0"/>
    <xf numFmtId="0" fontId="26" fillId="0" borderId="0"/>
    <xf numFmtId="167" fontId="10" fillId="0" borderId="0"/>
    <xf numFmtId="0" fontId="10" fillId="0" borderId="0"/>
    <xf numFmtId="167" fontId="26" fillId="0" borderId="0"/>
    <xf numFmtId="167" fontId="20" fillId="0" borderId="0"/>
    <xf numFmtId="0" fontId="20" fillId="0" borderId="0"/>
    <xf numFmtId="167" fontId="20" fillId="0" borderId="0"/>
    <xf numFmtId="0" fontId="20" fillId="0" borderId="0"/>
    <xf numFmtId="167" fontId="20" fillId="0" borderId="0"/>
    <xf numFmtId="0" fontId="20" fillId="0" borderId="0"/>
    <xf numFmtId="0" fontId="12" fillId="0" borderId="0"/>
    <xf numFmtId="167" fontId="20" fillId="0" borderId="0"/>
    <xf numFmtId="167" fontId="20" fillId="0" borderId="0"/>
    <xf numFmtId="167" fontId="26" fillId="0" borderId="0"/>
    <xf numFmtId="167" fontId="20" fillId="0" borderId="0"/>
    <xf numFmtId="170" fontId="12" fillId="0" borderId="0"/>
    <xf numFmtId="170" fontId="12" fillId="0" borderId="0"/>
    <xf numFmtId="170" fontId="12" fillId="0" borderId="0"/>
    <xf numFmtId="170" fontId="12" fillId="0" borderId="0"/>
    <xf numFmtId="170" fontId="12" fillId="0" borderId="0"/>
    <xf numFmtId="167" fontId="26" fillId="0" borderId="0"/>
    <xf numFmtId="170" fontId="20" fillId="0" borderId="0"/>
    <xf numFmtId="170" fontId="20" fillId="0" borderId="0"/>
    <xf numFmtId="170" fontId="20" fillId="0" borderId="0"/>
    <xf numFmtId="170" fontId="12" fillId="0" borderId="0"/>
    <xf numFmtId="0" fontId="20" fillId="0" borderId="0"/>
    <xf numFmtId="0" fontId="20" fillId="0" borderId="0"/>
    <xf numFmtId="0" fontId="20" fillId="0" borderId="0"/>
    <xf numFmtId="167" fontId="28"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67" fontId="20" fillId="0" borderId="0"/>
    <xf numFmtId="167" fontId="26" fillId="0" borderId="0"/>
    <xf numFmtId="170" fontId="20" fillId="0" borderId="0"/>
    <xf numFmtId="167" fontId="10" fillId="0" borderId="0"/>
    <xf numFmtId="167" fontId="26" fillId="0" borderId="0"/>
    <xf numFmtId="167" fontId="10" fillId="0" borderId="0"/>
    <xf numFmtId="0" fontId="26" fillId="0" borderId="0"/>
    <xf numFmtId="167" fontId="10" fillId="0" borderId="0"/>
    <xf numFmtId="0" fontId="10" fillId="0" borderId="0"/>
    <xf numFmtId="0" fontId="20" fillId="0" borderId="0"/>
    <xf numFmtId="170" fontId="12" fillId="0" borderId="0"/>
    <xf numFmtId="179" fontId="11" fillId="11" borderId="0" applyFont="0" applyBorder="0">
      <alignment horizontal="center" vertical="center" shrinkToFit="1"/>
    </xf>
    <xf numFmtId="167" fontId="10" fillId="0" borderId="0"/>
    <xf numFmtId="167" fontId="26" fillId="0" borderId="0"/>
    <xf numFmtId="167" fontId="10" fillId="0" borderId="0"/>
    <xf numFmtId="0" fontId="26" fillId="0" borderId="0"/>
    <xf numFmtId="167" fontId="10" fillId="0" borderId="0"/>
    <xf numFmtId="0" fontId="10" fillId="0" borderId="0"/>
    <xf numFmtId="0" fontId="12" fillId="0" borderId="0"/>
    <xf numFmtId="0" fontId="12" fillId="0" borderId="0"/>
    <xf numFmtId="0" fontId="19" fillId="0" borderId="0">
      <protection locked="0"/>
    </xf>
    <xf numFmtId="0" fontId="19" fillId="0" borderId="0">
      <protection locked="0"/>
    </xf>
    <xf numFmtId="180" fontId="35" fillId="0" borderId="0">
      <protection locked="0"/>
    </xf>
    <xf numFmtId="181" fontId="35" fillId="0" borderId="0">
      <protection locked="0"/>
    </xf>
    <xf numFmtId="180" fontId="35" fillId="0" borderId="0">
      <protection locked="0"/>
    </xf>
    <xf numFmtId="182" fontId="35" fillId="0" borderId="0">
      <protection locked="0"/>
    </xf>
    <xf numFmtId="181" fontId="35" fillId="0" borderId="0">
      <protection locked="0"/>
    </xf>
    <xf numFmtId="182" fontId="35" fillId="0" borderId="0">
      <protection locked="0"/>
    </xf>
    <xf numFmtId="0" fontId="19" fillId="0" borderId="0">
      <protection locked="0"/>
    </xf>
    <xf numFmtId="183" fontId="35" fillId="0" borderId="0">
      <protection locked="0"/>
    </xf>
    <xf numFmtId="182" fontId="35" fillId="0" borderId="0">
      <protection locked="0"/>
    </xf>
    <xf numFmtId="0" fontId="19" fillId="0" borderId="0">
      <protection locked="0"/>
    </xf>
    <xf numFmtId="167" fontId="19" fillId="0" borderId="0">
      <protection locked="0"/>
    </xf>
    <xf numFmtId="184" fontId="36" fillId="0" borderId="0" applyFont="0" applyFill="0" applyBorder="0" applyAlignment="0" applyProtection="0"/>
    <xf numFmtId="167" fontId="37" fillId="0" borderId="0"/>
    <xf numFmtId="185" fontId="36" fillId="0" borderId="0" applyFont="0" applyFill="0" applyBorder="0" applyAlignment="0" applyProtection="0"/>
    <xf numFmtId="186" fontId="35" fillId="0" borderId="18">
      <protection locked="0"/>
    </xf>
    <xf numFmtId="0" fontId="19" fillId="0" borderId="14">
      <protection locked="0"/>
    </xf>
    <xf numFmtId="0" fontId="19" fillId="0" borderId="14">
      <protection locked="0"/>
    </xf>
    <xf numFmtId="167" fontId="11" fillId="0" borderId="0"/>
    <xf numFmtId="167" fontId="11" fillId="0" borderId="0"/>
    <xf numFmtId="167" fontId="11" fillId="0" borderId="0"/>
    <xf numFmtId="167" fontId="27" fillId="0" borderId="0">
      <alignment vertical="center"/>
    </xf>
    <xf numFmtId="167" fontId="38" fillId="0" borderId="0">
      <alignment vertical="center"/>
    </xf>
    <xf numFmtId="167" fontId="27" fillId="0" borderId="0">
      <alignment vertical="center"/>
    </xf>
    <xf numFmtId="0" fontId="39" fillId="0" borderId="0">
      <protection locked="0"/>
    </xf>
    <xf numFmtId="0" fontId="39" fillId="0" borderId="0">
      <protection locked="0"/>
    </xf>
    <xf numFmtId="186" fontId="40" fillId="0" borderId="0">
      <protection locked="0"/>
    </xf>
    <xf numFmtId="167" fontId="40" fillId="0" borderId="0">
      <protection locked="0"/>
    </xf>
    <xf numFmtId="186" fontId="40" fillId="0" borderId="0">
      <protection locked="0"/>
    </xf>
    <xf numFmtId="167" fontId="40" fillId="0" borderId="0">
      <protection locked="0"/>
    </xf>
    <xf numFmtId="0" fontId="41" fillId="0" borderId="0"/>
    <xf numFmtId="186" fontId="35" fillId="0" borderId="18">
      <protection locked="0"/>
    </xf>
    <xf numFmtId="167" fontId="35" fillId="0" borderId="18">
      <protection locked="0"/>
    </xf>
    <xf numFmtId="0" fontId="19" fillId="0" borderId="0">
      <protection locked="0"/>
    </xf>
    <xf numFmtId="0" fontId="19" fillId="0" borderId="0">
      <protection locked="0"/>
    </xf>
    <xf numFmtId="0" fontId="19"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35" fillId="0" borderId="0">
      <protection locked="0"/>
    </xf>
    <xf numFmtId="0" fontId="35" fillId="0" borderId="18">
      <protection locked="0"/>
    </xf>
    <xf numFmtId="0" fontId="19" fillId="0" borderId="0">
      <protection locked="0"/>
    </xf>
    <xf numFmtId="0" fontId="19"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35" fillId="0" borderId="0">
      <protection locked="0"/>
    </xf>
    <xf numFmtId="0" fontId="19" fillId="0" borderId="0">
      <protection locked="0"/>
    </xf>
    <xf numFmtId="0" fontId="39" fillId="0" borderId="0">
      <protection locked="0"/>
    </xf>
    <xf numFmtId="0" fontId="39" fillId="0" borderId="0">
      <protection locked="0"/>
    </xf>
    <xf numFmtId="187" fontId="10"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8" fontId="41" fillId="0" borderId="0">
      <alignment horizontal="center"/>
    </xf>
    <xf numFmtId="189" fontId="42" fillId="0" borderId="19" applyFont="0" applyFill="0" applyBorder="0" applyAlignment="0" applyProtection="0">
      <alignment horizontal="right"/>
    </xf>
    <xf numFmtId="9" fontId="10" fillId="0" borderId="0"/>
    <xf numFmtId="9" fontId="26" fillId="0" borderId="0"/>
    <xf numFmtId="9" fontId="10" fillId="0" borderId="0"/>
    <xf numFmtId="167" fontId="37" fillId="0" borderId="0"/>
    <xf numFmtId="167" fontId="43" fillId="0" borderId="0"/>
    <xf numFmtId="190" fontId="44" fillId="0" borderId="0" applyFont="0" applyAlignment="0" applyProtection="0">
      <protection locked="0" hidden="1"/>
    </xf>
    <xf numFmtId="167" fontId="45" fillId="0" borderId="0"/>
    <xf numFmtId="167" fontId="43" fillId="0" borderId="0"/>
    <xf numFmtId="167" fontId="46" fillId="12" borderId="0"/>
    <xf numFmtId="167" fontId="46" fillId="12" borderId="0"/>
    <xf numFmtId="167" fontId="46" fillId="12" borderId="0"/>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167" fontId="47" fillId="13" borderId="10" applyNumberFormat="0" applyFill="0" applyBorder="0" applyAlignment="0">
      <alignment horizontal="left"/>
    </xf>
    <xf numFmtId="0" fontId="47" fillId="13" borderId="10" applyNumberFormat="0" applyFill="0" applyBorder="0" applyAlignment="0">
      <alignment horizontal="left"/>
    </xf>
    <xf numFmtId="0" fontId="47" fillId="13" borderId="10" applyNumberFormat="0" applyFill="0" applyBorder="0" applyAlignment="0">
      <alignment horizontal="left"/>
    </xf>
    <xf numFmtId="167" fontId="48" fillId="13" borderId="0" applyNumberFormat="0" applyFill="0" applyBorder="0" applyAlignment="0"/>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167" fontId="49" fillId="14" borderId="10" applyNumberFormat="0" applyFill="0" applyBorder="0" applyAlignment="0">
      <alignment horizontal="left"/>
    </xf>
    <xf numFmtId="0" fontId="49" fillId="14" borderId="10" applyNumberFormat="0" applyFill="0" applyBorder="0" applyAlignment="0">
      <alignment horizontal="left"/>
    </xf>
    <xf numFmtId="0" fontId="49" fillId="14" borderId="10" applyNumberFormat="0" applyFill="0" applyBorder="0" applyAlignment="0">
      <alignment horizontal="left"/>
    </xf>
    <xf numFmtId="167" fontId="50" fillId="15" borderId="0" applyNumberFormat="0" applyFill="0" applyBorder="0" applyAlignment="0"/>
    <xf numFmtId="167" fontId="51" fillId="0" borderId="0" applyNumberFormat="0" applyFill="0" applyBorder="0" applyAlignment="0"/>
    <xf numFmtId="167" fontId="52" fillId="0" borderId="7" applyNumberFormat="0" applyFill="0" applyBorder="0" applyAlignment="0">
      <alignment horizontal="left"/>
    </xf>
    <xf numFmtId="167" fontId="53" fillId="16" borderId="11" applyNumberFormat="0" applyFill="0" applyBorder="0" applyAlignment="0">
      <alignment horizontal="centerContinuous"/>
    </xf>
    <xf numFmtId="167" fontId="54" fillId="0" borderId="0" applyNumberFormat="0" applyFill="0" applyBorder="0" applyAlignment="0"/>
    <xf numFmtId="167" fontId="54" fillId="17" borderId="20" applyNumberFormat="0" applyFill="0" applyBorder="0" applyAlignment="0"/>
    <xf numFmtId="0" fontId="54" fillId="17" borderId="20" applyNumberFormat="0" applyFill="0" applyBorder="0" applyAlignment="0"/>
    <xf numFmtId="0" fontId="54" fillId="17" borderId="20" applyNumberFormat="0" applyFill="0" applyBorder="0" applyAlignment="0"/>
    <xf numFmtId="167" fontId="55" fillId="0" borderId="7" applyNumberFormat="0" applyFill="0" applyBorder="0" applyAlignment="0"/>
    <xf numFmtId="167" fontId="54" fillId="0" borderId="0" applyNumberFormat="0" applyFill="0" applyBorder="0" applyAlignment="0"/>
    <xf numFmtId="0"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8" fillId="5"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8" fillId="5" borderId="0" applyNumberFormat="0" applyBorder="0" applyAlignment="0" applyProtection="0"/>
    <xf numFmtId="167" fontId="57" fillId="18" borderId="0" applyNumberFormat="0" applyBorder="0" applyAlignment="0" applyProtection="0"/>
    <xf numFmtId="167" fontId="10"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6"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167" fontId="57" fillId="18" borderId="0" applyNumberFormat="0" applyBorder="0" applyAlignment="0" applyProtection="0"/>
    <xf numFmtId="0" fontId="56"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10"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167" fontId="57" fillId="19" borderId="0" applyNumberFormat="0" applyBorder="0" applyAlignment="0" applyProtection="0"/>
    <xf numFmtId="0" fontId="56"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10"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167" fontId="57" fillId="20"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10"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167" fontId="57" fillId="22" borderId="0" applyNumberFormat="0" applyBorder="0" applyAlignment="0" applyProtection="0"/>
    <xf numFmtId="0" fontId="56"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57" fillId="23" borderId="0" applyNumberFormat="0" applyBorder="0" applyAlignment="0" applyProtection="0"/>
    <xf numFmtId="167" fontId="10" fillId="18" borderId="0" applyNumberFormat="0" applyBorder="0" applyAlignment="0" applyProtection="0"/>
    <xf numFmtId="0" fontId="56" fillId="18" borderId="0" applyNumberFormat="0" applyBorder="0" applyAlignment="0" applyProtection="0"/>
    <xf numFmtId="0"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167" fontId="56" fillId="24" borderId="0" applyNumberFormat="0" applyBorder="0" applyAlignment="0" applyProtection="0"/>
    <xf numFmtId="167" fontId="56" fillId="24" borderId="0" applyNumberFormat="0" applyBorder="0" applyAlignment="0" applyProtection="0"/>
    <xf numFmtId="167" fontId="56" fillId="18" borderId="0" applyNumberFormat="0" applyBorder="0" applyAlignment="0" applyProtection="0"/>
    <xf numFmtId="0" fontId="56" fillId="18" borderId="0" applyNumberFormat="0" applyBorder="0" applyAlignment="0" applyProtection="0"/>
    <xf numFmtId="167" fontId="56" fillId="18" borderId="0" applyNumberFormat="0" applyBorder="0" applyAlignment="0" applyProtection="0"/>
    <xf numFmtId="167" fontId="56"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8" borderId="0" applyNumberFormat="0" applyBorder="0" applyAlignment="0" applyProtection="0"/>
    <xf numFmtId="167" fontId="10" fillId="19" borderId="0" applyNumberFormat="0" applyBorder="0" applyAlignment="0" applyProtection="0"/>
    <xf numFmtId="0" fontId="56" fillId="19" borderId="0" applyNumberFormat="0" applyBorder="0" applyAlignment="0" applyProtection="0"/>
    <xf numFmtId="0"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56" fillId="19" borderId="0" applyNumberFormat="0" applyBorder="0" applyAlignment="0" applyProtection="0"/>
    <xf numFmtId="0" fontId="56" fillId="19" borderId="0" applyNumberFormat="0" applyBorder="0" applyAlignment="0" applyProtection="0"/>
    <xf numFmtId="167" fontId="56" fillId="19" borderId="0" applyNumberFormat="0" applyBorder="0" applyAlignment="0" applyProtection="0"/>
    <xf numFmtId="167" fontId="56"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20" borderId="0" applyNumberFormat="0" applyBorder="0" applyAlignment="0" applyProtection="0"/>
    <xf numFmtId="0" fontId="56" fillId="20" borderId="0" applyNumberFormat="0" applyBorder="0" applyAlignment="0" applyProtection="0"/>
    <xf numFmtId="0"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0" borderId="0" applyNumberFormat="0" applyBorder="0" applyAlignment="0" applyProtection="0"/>
    <xf numFmtId="0" fontId="56" fillId="20" borderId="0" applyNumberFormat="0" applyBorder="0" applyAlignment="0" applyProtection="0"/>
    <xf numFmtId="167" fontId="56" fillId="20" borderId="0" applyNumberFormat="0" applyBorder="0" applyAlignment="0" applyProtection="0"/>
    <xf numFmtId="167" fontId="56"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0"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167" fontId="56" fillId="27" borderId="0" applyNumberFormat="0" applyBorder="0" applyAlignment="0" applyProtection="0"/>
    <xf numFmtId="167" fontId="56" fillId="27"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2" borderId="0" applyNumberFormat="0" applyBorder="0" applyAlignment="0" applyProtection="0"/>
    <xf numFmtId="0"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9" fillId="28"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0"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2" borderId="0" applyNumberFormat="0" applyBorder="0" applyAlignment="0" applyProtection="0"/>
    <xf numFmtId="167" fontId="10" fillId="23" borderId="0" applyNumberFormat="0" applyBorder="0" applyAlignment="0" applyProtection="0"/>
    <xf numFmtId="0" fontId="56" fillId="23" borderId="0" applyNumberFormat="0" applyBorder="0" applyAlignment="0" applyProtection="0"/>
    <xf numFmtId="0"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167" fontId="56" fillId="29" borderId="0" applyNumberFormat="0" applyBorder="0" applyAlignment="0" applyProtection="0"/>
    <xf numFmtId="167" fontId="56" fillId="29" borderId="0" applyNumberFormat="0" applyBorder="0" applyAlignment="0" applyProtection="0"/>
    <xf numFmtId="167" fontId="56" fillId="23" borderId="0" applyNumberFormat="0" applyBorder="0" applyAlignment="0" applyProtection="0"/>
    <xf numFmtId="0" fontId="56" fillId="23" borderId="0" applyNumberFormat="0" applyBorder="0" applyAlignment="0" applyProtection="0"/>
    <xf numFmtId="167" fontId="56" fillId="23" borderId="0" applyNumberFormat="0" applyBorder="0" applyAlignment="0" applyProtection="0"/>
    <xf numFmtId="167" fontId="56"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0" fillId="23" borderId="0" applyNumberFormat="0" applyBorder="0" applyAlignment="0" applyProtection="0"/>
    <xf numFmtId="167" fontId="11" fillId="18" borderId="0" applyNumberFormat="0" applyBorder="0" applyAlignment="0" applyProtection="0">
      <alignment vertical="center"/>
    </xf>
    <xf numFmtId="0" fontId="11" fillId="18" borderId="0" applyNumberFormat="0" applyBorder="0" applyAlignment="0" applyProtection="0">
      <alignment vertical="center"/>
    </xf>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22" borderId="0" applyNumberFormat="0" applyBorder="0" applyAlignment="0" applyProtection="0">
      <alignment vertical="center"/>
    </xf>
    <xf numFmtId="0" fontId="11" fillId="22" borderId="0" applyNumberFormat="0" applyBorder="0" applyAlignment="0" applyProtection="0">
      <alignment vertical="center"/>
    </xf>
    <xf numFmtId="167" fontId="11" fillId="23" borderId="0" applyNumberFormat="0" applyBorder="0" applyAlignment="0" applyProtection="0">
      <alignment vertical="center"/>
    </xf>
    <xf numFmtId="0" fontId="11" fillId="23" borderId="0" applyNumberFormat="0" applyBorder="0" applyAlignment="0" applyProtection="0">
      <alignment vertical="center"/>
    </xf>
    <xf numFmtId="191" fontId="44" fillId="0" borderId="0" applyFill="0" applyBorder="0" applyProtection="0">
      <alignment horizontal="right"/>
    </xf>
    <xf numFmtId="167" fontId="37" fillId="0" borderId="0"/>
    <xf numFmtId="167" fontId="43" fillId="0" borderId="0"/>
    <xf numFmtId="167" fontId="37" fillId="0" borderId="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10"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167" fontId="57" fillId="25" borderId="0" applyNumberFormat="0" applyBorder="0" applyAlignment="0" applyProtection="0"/>
    <xf numFmtId="0" fontId="56"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10"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167" fontId="57" fillId="31" borderId="0" applyNumberFormat="0" applyBorder="0" applyAlignment="0" applyProtection="0"/>
    <xf numFmtId="0" fontId="56"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10"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167" fontId="57" fillId="21" borderId="0" applyNumberFormat="0" applyBorder="0" applyAlignment="0" applyProtection="0"/>
    <xf numFmtId="0" fontId="56"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10"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167" fontId="57" fillId="30" borderId="0" applyNumberFormat="0" applyBorder="0" applyAlignment="0" applyProtection="0"/>
    <xf numFmtId="0" fontId="56"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57" fillId="26"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5" borderId="0" applyNumberFormat="0" applyBorder="0" applyAlignment="0" applyProtection="0"/>
    <xf numFmtId="0" fontId="56" fillId="25" borderId="0" applyNumberFormat="0" applyBorder="0" applyAlignment="0" applyProtection="0"/>
    <xf numFmtId="0"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167" fontId="56" fillId="32" borderId="0" applyNumberFormat="0" applyBorder="0" applyAlignment="0" applyProtection="0"/>
    <xf numFmtId="167" fontId="56" fillId="32" borderId="0" applyNumberFormat="0" applyBorder="0" applyAlignment="0" applyProtection="0"/>
    <xf numFmtId="167" fontId="56" fillId="25" borderId="0" applyNumberFormat="0" applyBorder="0" applyAlignment="0" applyProtection="0"/>
    <xf numFmtId="0" fontId="56" fillId="25" borderId="0" applyNumberFormat="0" applyBorder="0" applyAlignment="0" applyProtection="0"/>
    <xf numFmtId="167" fontId="56" fillId="25" borderId="0" applyNumberFormat="0" applyBorder="0" applyAlignment="0" applyProtection="0"/>
    <xf numFmtId="167" fontId="56"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56" fillId="31" borderId="0" applyNumberFormat="0" applyBorder="0" applyAlignment="0" applyProtection="0"/>
    <xf numFmtId="0"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56" fillId="31" borderId="0" applyNumberFormat="0" applyBorder="0" applyAlignment="0" applyProtection="0"/>
    <xf numFmtId="0" fontId="56" fillId="31" borderId="0" applyNumberFormat="0" applyBorder="0" applyAlignment="0" applyProtection="0"/>
    <xf numFmtId="167" fontId="56" fillId="31" borderId="0" applyNumberFormat="0" applyBorder="0" applyAlignment="0" applyProtection="0"/>
    <xf numFmtId="167" fontId="56"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21" borderId="0" applyNumberFormat="0" applyBorder="0" applyAlignment="0" applyProtection="0"/>
    <xf numFmtId="0" fontId="56" fillId="21" borderId="0" applyNumberFormat="0" applyBorder="0" applyAlignment="0" applyProtection="0"/>
    <xf numFmtId="0"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167" fontId="56" fillId="33" borderId="0" applyNumberFormat="0" applyBorder="0" applyAlignment="0" applyProtection="0"/>
    <xf numFmtId="167" fontId="56" fillId="33" borderId="0" applyNumberFormat="0" applyBorder="0" applyAlignment="0" applyProtection="0"/>
    <xf numFmtId="167" fontId="56" fillId="21" borderId="0" applyNumberFormat="0" applyBorder="0" applyAlignment="0" applyProtection="0"/>
    <xf numFmtId="0" fontId="56" fillId="21" borderId="0" applyNumberFormat="0" applyBorder="0" applyAlignment="0" applyProtection="0"/>
    <xf numFmtId="167" fontId="56" fillId="21" borderId="0" applyNumberFormat="0" applyBorder="0" applyAlignment="0" applyProtection="0"/>
    <xf numFmtId="167" fontId="56"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21" borderId="0" applyNumberFormat="0" applyBorder="0" applyAlignment="0" applyProtection="0"/>
    <xf numFmtId="167" fontId="10" fillId="30" borderId="0" applyNumberFormat="0" applyBorder="0" applyAlignment="0" applyProtection="0"/>
    <xf numFmtId="0" fontId="56" fillId="30" borderId="0" applyNumberFormat="0" applyBorder="0" applyAlignment="0" applyProtection="0"/>
    <xf numFmtId="0"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167" fontId="56" fillId="22" borderId="0" applyNumberFormat="0" applyBorder="0" applyAlignment="0" applyProtection="0"/>
    <xf numFmtId="167" fontId="56" fillId="22" borderId="0" applyNumberFormat="0" applyBorder="0" applyAlignment="0" applyProtection="0"/>
    <xf numFmtId="167" fontId="56" fillId="30" borderId="0" applyNumberFormat="0" applyBorder="0" applyAlignment="0" applyProtection="0"/>
    <xf numFmtId="0" fontId="56" fillId="30" borderId="0" applyNumberFormat="0" applyBorder="0" applyAlignment="0" applyProtection="0"/>
    <xf numFmtId="167" fontId="56" fillId="30" borderId="0" applyNumberFormat="0" applyBorder="0" applyAlignment="0" applyProtection="0"/>
    <xf numFmtId="167" fontId="56"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30" borderId="0" applyNumberFormat="0" applyBorder="0" applyAlignment="0" applyProtection="0"/>
    <xf numFmtId="167" fontId="10" fillId="26" borderId="0" applyNumberFormat="0" applyBorder="0" applyAlignment="0" applyProtection="0"/>
    <xf numFmtId="0" fontId="56" fillId="26" borderId="0" applyNumberFormat="0" applyBorder="0" applyAlignment="0" applyProtection="0"/>
    <xf numFmtId="0"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167" fontId="56" fillId="34" borderId="0" applyNumberFormat="0" applyBorder="0" applyAlignment="0" applyProtection="0"/>
    <xf numFmtId="167" fontId="56" fillId="34" borderId="0" applyNumberFormat="0" applyBorder="0" applyAlignment="0" applyProtection="0"/>
    <xf numFmtId="167" fontId="56" fillId="26" borderId="0" applyNumberFormat="0" applyBorder="0" applyAlignment="0" applyProtection="0"/>
    <xf numFmtId="0" fontId="56" fillId="26" borderId="0" applyNumberFormat="0" applyBorder="0" applyAlignment="0" applyProtection="0"/>
    <xf numFmtId="167" fontId="56" fillId="26" borderId="0" applyNumberFormat="0" applyBorder="0" applyAlignment="0" applyProtection="0"/>
    <xf numFmtId="167" fontId="56"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0" fillId="26" borderId="0" applyNumberFormat="0" applyBorder="0" applyAlignment="0" applyProtection="0"/>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21" borderId="0" applyNumberFormat="0" applyBorder="0" applyAlignment="0" applyProtection="0">
      <alignment vertical="center"/>
    </xf>
    <xf numFmtId="0" fontId="11" fillId="21" borderId="0" applyNumberFormat="0" applyBorder="0" applyAlignment="0" applyProtection="0">
      <alignment vertical="center"/>
    </xf>
    <xf numFmtId="167" fontId="11" fillId="30" borderId="0" applyNumberFormat="0" applyBorder="0" applyAlignment="0" applyProtection="0">
      <alignment vertical="center"/>
    </xf>
    <xf numFmtId="0" fontId="11" fillId="30" borderId="0" applyNumberFormat="0" applyBorder="0" applyAlignment="0" applyProtection="0">
      <alignment vertical="center"/>
    </xf>
    <xf numFmtId="167" fontId="11" fillId="26" borderId="0" applyNumberFormat="0" applyBorder="0" applyAlignment="0" applyProtection="0">
      <alignment vertical="center"/>
    </xf>
    <xf numFmtId="0" fontId="11" fillId="26" borderId="0" applyNumberFormat="0" applyBorder="0" applyAlignment="0" applyProtection="0">
      <alignment vertical="center"/>
    </xf>
    <xf numFmtId="0" fontId="6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10"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167" fontId="61" fillId="35" borderId="0" applyNumberFormat="0" applyBorder="0" applyAlignment="0" applyProtection="0"/>
    <xf numFmtId="0" fontId="6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10"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167" fontId="61" fillId="25" borderId="0" applyNumberFormat="0" applyBorder="0" applyAlignment="0" applyProtection="0"/>
    <xf numFmtId="0" fontId="6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10"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167" fontId="61" fillId="31" borderId="0" applyNumberFormat="0" applyBorder="0" applyAlignment="0" applyProtection="0"/>
    <xf numFmtId="0" fontId="6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61" fillId="24" borderId="0" applyNumberFormat="0" applyBorder="0" applyAlignment="0" applyProtection="0"/>
    <xf numFmtId="167" fontId="10" fillId="35" borderId="0" applyNumberFormat="0" applyBorder="0" applyAlignment="0" applyProtection="0"/>
    <xf numFmtId="0" fontId="60" fillId="35" borderId="0" applyNumberFormat="0" applyBorder="0" applyAlignment="0" applyProtection="0"/>
    <xf numFmtId="0"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5" borderId="0" applyNumberFormat="0" applyBorder="0" applyAlignment="0" applyProtection="0"/>
    <xf numFmtId="0" fontId="60" fillId="35" borderId="0" applyNumberFormat="0" applyBorder="0" applyAlignment="0" applyProtection="0"/>
    <xf numFmtId="167" fontId="60" fillId="35" borderId="0" applyNumberFormat="0" applyBorder="0" applyAlignment="0" applyProtection="0"/>
    <xf numFmtId="167" fontId="6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35" borderId="0" applyNumberFormat="0" applyBorder="0" applyAlignment="0" applyProtection="0"/>
    <xf numFmtId="167" fontId="10" fillId="25" borderId="0" applyNumberFormat="0" applyBorder="0" applyAlignment="0" applyProtection="0"/>
    <xf numFmtId="0" fontId="60" fillId="25" borderId="0" applyNumberFormat="0" applyBorder="0" applyAlignment="0" applyProtection="0"/>
    <xf numFmtId="0"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25" borderId="0" applyNumberFormat="0" applyBorder="0" applyAlignment="0" applyProtection="0"/>
    <xf numFmtId="0"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25" borderId="0" applyNumberFormat="0" applyBorder="0" applyAlignment="0" applyProtection="0"/>
    <xf numFmtId="167" fontId="10" fillId="31" borderId="0" applyNumberFormat="0" applyBorder="0" applyAlignment="0" applyProtection="0"/>
    <xf numFmtId="0" fontId="60" fillId="31" borderId="0" applyNumberFormat="0" applyBorder="0" applyAlignment="0" applyProtection="0"/>
    <xf numFmtId="0"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167" fontId="60" fillId="26" borderId="0" applyNumberFormat="0" applyBorder="0" applyAlignment="0" applyProtection="0"/>
    <xf numFmtId="167" fontId="60" fillId="26" borderId="0" applyNumberFormat="0" applyBorder="0" applyAlignment="0" applyProtection="0"/>
    <xf numFmtId="167" fontId="60" fillId="31" borderId="0" applyNumberFormat="0" applyBorder="0" applyAlignment="0" applyProtection="0"/>
    <xf numFmtId="0" fontId="60" fillId="31" borderId="0" applyNumberFormat="0" applyBorder="0" applyAlignment="0" applyProtection="0"/>
    <xf numFmtId="167" fontId="60" fillId="31" borderId="0" applyNumberFormat="0" applyBorder="0" applyAlignment="0" applyProtection="0"/>
    <xf numFmtId="167" fontId="6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1"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167" fontId="60" fillId="38" borderId="0" applyNumberFormat="0" applyBorder="0" applyAlignment="0" applyProtection="0"/>
    <xf numFmtId="167" fontId="60" fillId="38" borderId="0" applyNumberFormat="0" applyBorder="0" applyAlignment="0" applyProtection="0"/>
    <xf numFmtId="167" fontId="60" fillId="36" borderId="0" applyNumberFormat="0" applyBorder="0" applyAlignment="0" applyProtection="0"/>
    <xf numFmtId="0"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167" fontId="60" fillId="22" borderId="0" applyNumberFormat="0" applyBorder="0" applyAlignment="0" applyProtection="0"/>
    <xf numFmtId="167" fontId="60" fillId="22" borderId="0" applyNumberFormat="0" applyBorder="0" applyAlignment="0" applyProtection="0"/>
    <xf numFmtId="167" fontId="60" fillId="37" borderId="0" applyNumberFormat="0" applyBorder="0" applyAlignment="0" applyProtection="0"/>
    <xf numFmtId="0"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24" borderId="0" applyNumberFormat="0" applyBorder="0" applyAlignment="0" applyProtection="0"/>
    <xf numFmtId="0" fontId="60" fillId="24" borderId="0" applyNumberFormat="0" applyBorder="0" applyAlignment="0" applyProtection="0"/>
    <xf numFmtId="0"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167" fontId="60" fillId="25" borderId="0" applyNumberFormat="0" applyBorder="0" applyAlignment="0" applyProtection="0"/>
    <xf numFmtId="167" fontId="60" fillId="25" borderId="0" applyNumberFormat="0" applyBorder="0" applyAlignment="0" applyProtection="0"/>
    <xf numFmtId="167" fontId="60" fillId="24" borderId="0" applyNumberFormat="0" applyBorder="0" applyAlignment="0" applyProtection="0"/>
    <xf numFmtId="0" fontId="60" fillId="24" borderId="0" applyNumberFormat="0" applyBorder="0" applyAlignment="0" applyProtection="0"/>
    <xf numFmtId="167" fontId="60" fillId="24" borderId="0" applyNumberFormat="0" applyBorder="0" applyAlignment="0" applyProtection="0"/>
    <xf numFmtId="167" fontId="6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0" fillId="24" borderId="0" applyNumberFormat="0" applyBorder="0" applyAlignment="0" applyProtection="0"/>
    <xf numFmtId="167" fontId="11" fillId="35" borderId="0" applyNumberFormat="0" applyBorder="0" applyAlignment="0" applyProtection="0">
      <alignment vertical="center"/>
    </xf>
    <xf numFmtId="0" fontId="11" fillId="35" borderId="0" applyNumberFormat="0" applyBorder="0" applyAlignment="0" applyProtection="0">
      <alignment vertical="center"/>
    </xf>
    <xf numFmtId="167" fontId="11" fillId="25" borderId="0" applyNumberFormat="0" applyBorder="0" applyAlignment="0" applyProtection="0">
      <alignment vertical="center"/>
    </xf>
    <xf numFmtId="0" fontId="11" fillId="25" borderId="0" applyNumberFormat="0" applyBorder="0" applyAlignment="0" applyProtection="0">
      <alignment vertical="center"/>
    </xf>
    <xf numFmtId="167" fontId="11" fillId="31" borderId="0" applyNumberFormat="0" applyBorder="0" applyAlignment="0" applyProtection="0">
      <alignment vertical="center"/>
    </xf>
    <xf numFmtId="0" fontId="11" fillId="31"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24" borderId="0" applyNumberFormat="0" applyBorder="0" applyAlignment="0" applyProtection="0">
      <alignment vertical="center"/>
    </xf>
    <xf numFmtId="0" fontId="11" fillId="24" borderId="0" applyNumberFormat="0" applyBorder="0" applyAlignment="0" applyProtection="0">
      <alignment vertical="center"/>
    </xf>
    <xf numFmtId="192" fontId="62" fillId="0" borderId="0" applyFont="0" applyFill="0" applyBorder="0">
      <alignment horizontal="center"/>
    </xf>
    <xf numFmtId="167" fontId="63" fillId="0" borderId="0">
      <alignment horizontal="right"/>
    </xf>
    <xf numFmtId="193" fontId="11" fillId="0" borderId="0" applyFont="0" applyFill="0" applyBorder="0" applyAlignment="0" applyProtection="0"/>
    <xf numFmtId="194" fontId="11" fillId="0" borderId="0" applyFont="0" applyFill="0" applyBorder="0" applyAlignment="0" applyProtection="0"/>
    <xf numFmtId="193" fontId="11" fillId="0" borderId="0" applyFont="0" applyFill="0" applyBorder="0" applyAlignment="0" applyProtection="0"/>
    <xf numFmtId="194" fontId="11" fillId="0" borderId="0" applyFont="0" applyFill="0" applyBorder="0" applyAlignment="0" applyProtection="0"/>
    <xf numFmtId="0" fontId="60" fillId="39" borderId="0" applyNumberFormat="0" applyBorder="0" applyAlignment="0" applyProtection="0"/>
    <xf numFmtId="167" fontId="57" fillId="40"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10"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167" fontId="61" fillId="39" borderId="0" applyNumberFormat="0" applyBorder="0" applyAlignment="0" applyProtection="0"/>
    <xf numFmtId="0" fontId="60" fillId="39" borderId="0" applyNumberFormat="0" applyBorder="0" applyAlignment="0" applyProtection="0"/>
    <xf numFmtId="0" fontId="60" fillId="42" borderId="0" applyNumberFormat="0" applyBorder="0" applyAlignment="0" applyProtection="0"/>
    <xf numFmtId="167" fontId="57" fillId="43" borderId="0" applyNumberFormat="0" applyBorder="0" applyAlignment="0" applyProtection="0"/>
    <xf numFmtId="167" fontId="57" fillId="44" borderId="0" applyNumberFormat="0" applyBorder="0" applyAlignment="0" applyProtection="0"/>
    <xf numFmtId="167" fontId="61" fillId="45"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10"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167" fontId="61" fillId="42" borderId="0" applyNumberFormat="0" applyBorder="0" applyAlignment="0" applyProtection="0"/>
    <xf numFmtId="0" fontId="60" fillId="42" borderId="0" applyNumberFormat="0" applyBorder="0" applyAlignment="0" applyProtection="0"/>
    <xf numFmtId="0" fontId="60" fillId="46" borderId="0" applyNumberFormat="0" applyBorder="0" applyAlignment="0" applyProtection="0"/>
    <xf numFmtId="167" fontId="57" fillId="43" borderId="0" applyNumberFormat="0" applyBorder="0" applyAlignment="0" applyProtection="0"/>
    <xf numFmtId="167" fontId="57" fillId="47" borderId="0" applyNumberFormat="0" applyBorder="0" applyAlignment="0" applyProtection="0"/>
    <xf numFmtId="167" fontId="61" fillId="44"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10"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167" fontId="61" fillId="46" borderId="0" applyNumberFormat="0" applyBorder="0" applyAlignment="0" applyProtection="0"/>
    <xf numFmtId="0" fontId="60" fillId="46" borderId="0" applyNumberFormat="0" applyBorder="0" applyAlignment="0" applyProtection="0"/>
    <xf numFmtId="0" fontId="60" fillId="36" borderId="0" applyNumberFormat="0" applyBorder="0" applyAlignment="0" applyProtection="0"/>
    <xf numFmtId="167" fontId="57" fillId="40" borderId="0" applyNumberFormat="0" applyBorder="0" applyAlignment="0" applyProtection="0"/>
    <xf numFmtId="167" fontId="57" fillId="44" borderId="0" applyNumberFormat="0" applyBorder="0" applyAlignment="0" applyProtection="0"/>
    <xf numFmtId="167" fontId="61" fillId="44"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10"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167" fontId="61" fillId="36" borderId="0" applyNumberFormat="0" applyBorder="0" applyAlignment="0" applyProtection="0"/>
    <xf numFmtId="0" fontId="60" fillId="36" borderId="0" applyNumberFormat="0" applyBorder="0" applyAlignment="0" applyProtection="0"/>
    <xf numFmtId="0" fontId="60" fillId="37" borderId="0" applyNumberFormat="0" applyBorder="0" applyAlignment="0" applyProtection="0"/>
    <xf numFmtId="167" fontId="57" fillId="48" borderId="0" applyNumberFormat="0" applyBorder="0" applyAlignment="0" applyProtection="0"/>
    <xf numFmtId="167" fontId="57" fillId="40" borderId="0" applyNumberFormat="0" applyBorder="0" applyAlignment="0" applyProtection="0"/>
    <xf numFmtId="167" fontId="61" fillId="41"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10"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167" fontId="61" fillId="37" borderId="0" applyNumberFormat="0" applyBorder="0" applyAlignment="0" applyProtection="0"/>
    <xf numFmtId="0" fontId="60" fillId="37" borderId="0" applyNumberFormat="0" applyBorder="0" applyAlignment="0" applyProtection="0"/>
    <xf numFmtId="0" fontId="60" fillId="49" borderId="0" applyNumberFormat="0" applyBorder="0" applyAlignment="0" applyProtection="0"/>
    <xf numFmtId="167" fontId="57" fillId="43" borderId="0" applyNumberFormat="0" applyBorder="0" applyAlignment="0" applyProtection="0"/>
    <xf numFmtId="167" fontId="57" fillId="50" borderId="0" applyNumberFormat="0" applyBorder="0" applyAlignment="0" applyProtection="0"/>
    <xf numFmtId="167" fontId="61" fillId="50"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10"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167" fontId="61" fillId="49" borderId="0" applyNumberFormat="0" applyBorder="0" applyAlignment="0" applyProtection="0"/>
    <xf numFmtId="0" fontId="60" fillId="49" borderId="0" applyNumberFormat="0" applyBorder="0" applyAlignment="0" applyProtection="0"/>
    <xf numFmtId="195" fontId="64" fillId="51" borderId="0">
      <alignment horizontal="center" vertical="center"/>
    </xf>
    <xf numFmtId="196" fontId="65" fillId="0" borderId="21" applyFont="0" applyFill="0">
      <alignment horizontal="right" vertical="center"/>
      <protection locked="0"/>
    </xf>
    <xf numFmtId="197" fontId="11" fillId="0" borderId="0" applyFont="0" applyFill="0" applyBorder="0" applyProtection="0"/>
    <xf numFmtId="0" fontId="66" fillId="0" borderId="0" applyNumberFormat="0" applyFill="0" applyBorder="0" applyAlignment="0" applyProtection="0">
      <alignment vertical="top"/>
      <protection locked="0"/>
    </xf>
    <xf numFmtId="198"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99" fontId="36" fillId="0" borderId="0" applyFont="0" applyFill="0" applyBorder="0" applyAlignment="0" applyProtection="0"/>
    <xf numFmtId="178" fontId="67" fillId="0" borderId="0" applyFont="0" applyFill="0" applyBorder="0" applyAlignment="0" applyProtection="0"/>
    <xf numFmtId="178" fontId="68" fillId="0" borderId="0" applyFont="0" applyFill="0" applyBorder="0" applyAlignment="0" applyProtection="0"/>
    <xf numFmtId="167" fontId="69" fillId="0" borderId="0" applyNumberFormat="0" applyFill="0" applyBorder="0" applyAlignment="0" applyProtection="0">
      <alignment vertical="top"/>
      <protection locked="0"/>
    </xf>
    <xf numFmtId="167" fontId="14" fillId="0" borderId="0"/>
    <xf numFmtId="200" fontId="28" fillId="0" borderId="22">
      <protection locked="0"/>
    </xf>
    <xf numFmtId="201" fontId="10" fillId="0" borderId="0" applyFont="0" applyFill="0" applyBorder="0" applyAlignment="0" applyProtection="0"/>
    <xf numFmtId="202" fontId="10" fillId="0" borderId="0" applyFont="0" applyFill="0" applyBorder="0" applyAlignment="0" applyProtection="0"/>
    <xf numFmtId="203" fontId="70" fillId="0" borderId="0">
      <alignment horizontal="left"/>
    </xf>
    <xf numFmtId="203" fontId="70" fillId="0" borderId="0">
      <alignment horizontal="left"/>
    </xf>
    <xf numFmtId="203" fontId="70" fillId="0" borderId="0">
      <alignment horizontal="left"/>
    </xf>
    <xf numFmtId="39" fontId="71" fillId="0" borderId="0" applyFont="0" applyFill="0">
      <alignment vertical="center"/>
    </xf>
    <xf numFmtId="204" fontId="41" fillId="0" borderId="0"/>
    <xf numFmtId="0" fontId="72" fillId="0" borderId="0">
      <alignment horizontal="right"/>
    </xf>
    <xf numFmtId="196" fontId="65" fillId="0" borderId="0" applyFont="0" applyBorder="0" applyProtection="0">
      <alignment vertical="center"/>
    </xf>
    <xf numFmtId="195" fontId="11" fillId="0" borderId="0" applyNumberFormat="0" applyFont="0" applyAlignment="0">
      <alignment horizontal="center" vertical="center"/>
    </xf>
    <xf numFmtId="167" fontId="14" fillId="0" borderId="0" applyNumberFormat="0" applyFill="0" applyBorder="0" applyAlignment="0" applyProtection="0"/>
    <xf numFmtId="167" fontId="73" fillId="0" borderId="0" applyNumberFormat="0" applyFill="0" applyBorder="0" applyAlignment="0" applyProtection="0"/>
    <xf numFmtId="205" fontId="74" fillId="8" borderId="0" applyBorder="0">
      <protection locked="0"/>
    </xf>
    <xf numFmtId="197" fontId="75" fillId="52" borderId="9"/>
    <xf numFmtId="197" fontId="75" fillId="52" borderId="9"/>
    <xf numFmtId="197" fontId="75" fillId="52" borderId="9"/>
    <xf numFmtId="178" fontId="68" fillId="0" borderId="0" applyFont="0" applyFill="0" applyBorder="0" applyAlignment="0" applyProtection="0"/>
    <xf numFmtId="178" fontId="68" fillId="0" borderId="0" applyFont="0" applyFill="0" applyBorder="0" applyAlignment="0" applyProtection="0"/>
    <xf numFmtId="0" fontId="76" fillId="0" borderId="0"/>
    <xf numFmtId="169" fontId="77" fillId="0" borderId="0"/>
    <xf numFmtId="39" fontId="78" fillId="7" borderId="0" applyNumberFormat="0" applyBorder="0">
      <alignment vertical="center"/>
    </xf>
    <xf numFmtId="0" fontId="79"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1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80" fillId="19" borderId="0" applyNumberFormat="0" applyBorder="0" applyAlignment="0" applyProtection="0"/>
    <xf numFmtId="167" fontId="27" fillId="53" borderId="0"/>
    <xf numFmtId="167" fontId="81" fillId="53" borderId="0"/>
    <xf numFmtId="0" fontId="82" fillId="0" borderId="0"/>
    <xf numFmtId="167" fontId="83" fillId="0" borderId="0" applyNumberFormat="0" applyFill="0" applyBorder="0" applyAlignment="0" applyProtection="0"/>
    <xf numFmtId="0" fontId="28" fillId="0" borderId="0">
      <alignment horizontal="left"/>
    </xf>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171" fontId="84" fillId="0" borderId="23" applyNumberFormat="0" applyFill="0" applyBorder="0" applyAlignment="0" applyProtection="0"/>
    <xf numFmtId="38" fontId="85" fillId="0" borderId="0" applyNumberFormat="0" applyFill="0" applyBorder="0" applyAlignment="0" applyProtection="0">
      <alignment horizontal="right"/>
      <protection locked="0"/>
    </xf>
    <xf numFmtId="171" fontId="77" fillId="0" borderId="0"/>
    <xf numFmtId="167" fontId="86" fillId="0" borderId="0" applyNumberFormat="0" applyFill="0" applyBorder="0" applyAlignment="0" applyProtection="0"/>
    <xf numFmtId="0" fontId="87" fillId="0" borderId="20" applyNumberFormat="0" applyFill="0" applyAlignment="0" applyProtection="0"/>
    <xf numFmtId="0" fontId="87" fillId="0" borderId="20" applyNumberFormat="0" applyFill="0" applyAlignment="0" applyProtection="0"/>
    <xf numFmtId="0" fontId="87" fillId="0" borderId="20" applyNumberFormat="0" applyFill="0" applyAlignment="0" applyProtection="0"/>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center" wrapText="1"/>
    </xf>
    <xf numFmtId="167" fontId="78" fillId="0" borderId="0">
      <alignment horizontal="left"/>
    </xf>
    <xf numFmtId="167" fontId="78" fillId="0" borderId="0">
      <alignment horizontal="right"/>
    </xf>
    <xf numFmtId="167" fontId="37"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6" fontId="88" fillId="0" borderId="0"/>
    <xf numFmtId="207" fontId="89" fillId="0" borderId="0" applyFont="0" applyFill="0" applyBorder="0" applyAlignment="0" applyProtection="0"/>
    <xf numFmtId="49" fontId="90" fillId="0" borderId="0" applyFill="0" applyBorder="0">
      <alignment horizontal="left"/>
    </xf>
    <xf numFmtId="200" fontId="91" fillId="0" borderId="0" applyFill="0" applyBorder="0">
      <alignment horizontal="left"/>
    </xf>
    <xf numFmtId="49" fontId="92" fillId="0" borderId="0" applyFill="0" applyBorder="0">
      <alignment horizontal="left"/>
    </xf>
    <xf numFmtId="2" fontId="93" fillId="0" borderId="0" applyFill="0" applyBorder="0">
      <alignment horizontal="left"/>
    </xf>
    <xf numFmtId="0" fontId="36" fillId="0" borderId="0" applyFont="0" applyFill="0" applyBorder="0" applyAlignment="0" applyProtection="0"/>
    <xf numFmtId="208" fontId="94" fillId="0" borderId="0"/>
    <xf numFmtId="167" fontId="95" fillId="0" borderId="0"/>
    <xf numFmtId="178" fontId="96" fillId="0" borderId="0"/>
    <xf numFmtId="178" fontId="68" fillId="0" borderId="0"/>
    <xf numFmtId="178" fontId="97" fillId="0" borderId="0"/>
    <xf numFmtId="178" fontId="97" fillId="0" borderId="0"/>
    <xf numFmtId="178" fontId="67" fillId="0" borderId="0"/>
    <xf numFmtId="178" fontId="68" fillId="0" borderId="0"/>
    <xf numFmtId="178" fontId="67" fillId="0" borderId="0"/>
    <xf numFmtId="178" fontId="68" fillId="0" borderId="0"/>
    <xf numFmtId="178" fontId="67" fillId="0" borderId="0"/>
    <xf numFmtId="178" fontId="68" fillId="0" borderId="0"/>
    <xf numFmtId="178" fontId="98" fillId="0" borderId="0"/>
    <xf numFmtId="209" fontId="99" fillId="0" borderId="0" applyFill="0" applyBorder="0" applyAlignment="0"/>
    <xf numFmtId="167" fontId="13" fillId="0" borderId="0" applyFill="0" applyBorder="0" applyAlignment="0"/>
    <xf numFmtId="167" fontId="13" fillId="0" borderId="0" applyFill="0" applyBorder="0" applyAlignment="0"/>
    <xf numFmtId="210"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213" fontId="11" fillId="0" borderId="0" applyFill="0" applyBorder="0" applyAlignment="0"/>
    <xf numFmtId="214" fontId="99" fillId="0" borderId="0" applyFill="0" applyBorder="0" applyAlignment="0"/>
    <xf numFmtId="215" fontId="14" fillId="0" borderId="0" applyFill="0" applyBorder="0" applyAlignment="0"/>
    <xf numFmtId="215" fontId="14" fillId="0" borderId="0" applyFill="0" applyBorder="0" applyAlignment="0"/>
    <xf numFmtId="216" fontId="100" fillId="0" borderId="0" applyFill="0" applyBorder="0" applyAlignment="0"/>
    <xf numFmtId="217" fontId="99" fillId="0" borderId="0" applyFill="0" applyBorder="0" applyAlignment="0"/>
    <xf numFmtId="218" fontId="14" fillId="0" borderId="0" applyFill="0" applyBorder="0" applyAlignment="0"/>
    <xf numFmtId="218" fontId="14" fillId="0" borderId="0" applyFill="0" applyBorder="0" applyAlignment="0"/>
    <xf numFmtId="219" fontId="100" fillId="0" borderId="0" applyFill="0" applyBorder="0" applyAlignment="0"/>
    <xf numFmtId="220" fontId="99" fillId="0" borderId="0" applyFill="0" applyBorder="0" applyAlignment="0"/>
    <xf numFmtId="221" fontId="14" fillId="0" borderId="0" applyFill="0" applyBorder="0" applyAlignment="0"/>
    <xf numFmtId="221" fontId="14" fillId="0" borderId="0" applyFill="0" applyBorder="0" applyAlignment="0"/>
    <xf numFmtId="222" fontId="20" fillId="0" borderId="0" applyFill="0" applyBorder="0" applyAlignment="0"/>
    <xf numFmtId="209" fontId="99"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99"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99" fillId="0" borderId="0" applyFill="0" applyBorder="0" applyAlignment="0"/>
    <xf numFmtId="212" fontId="14" fillId="0" borderId="0" applyFill="0" applyBorder="0" applyAlignment="0"/>
    <xf numFmtId="212" fontId="14" fillId="0" borderId="0" applyFill="0" applyBorder="0" applyAlignment="0"/>
    <xf numFmtId="0" fontId="101" fillId="54" borderId="24" applyNumberFormat="0" applyAlignment="0" applyProtection="0"/>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39" fontId="102" fillId="0" borderId="25">
      <protection locked="0"/>
    </xf>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0" fontId="101"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3" fillId="54" borderId="24" applyNumberFormat="0" applyAlignment="0" applyProtection="0"/>
    <xf numFmtId="167" fontId="10" fillId="54" borderId="24" applyNumberFormat="0" applyAlignment="0" applyProtection="0"/>
    <xf numFmtId="39" fontId="102" fillId="0" borderId="25">
      <protection locked="0"/>
    </xf>
    <xf numFmtId="39" fontId="102" fillId="0" borderId="25">
      <protection locked="0"/>
    </xf>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226" fontId="41" fillId="0" borderId="0" applyFill="0" applyBorder="0" applyAlignment="0"/>
    <xf numFmtId="38" fontId="91" fillId="0" borderId="0">
      <alignment horizontal="left"/>
    </xf>
    <xf numFmtId="167" fontId="11" fillId="55" borderId="0" applyNumberFormat="0" applyFont="0" applyBorder="0" applyAlignment="0"/>
    <xf numFmtId="200" fontId="104" fillId="0" borderId="0"/>
    <xf numFmtId="167" fontId="14" fillId="0" borderId="0">
      <alignment horizontal="center" wrapText="1"/>
    </xf>
    <xf numFmtId="167" fontId="14" fillId="0" borderId="0">
      <alignment horizontal="center" wrapText="1"/>
    </xf>
    <xf numFmtId="167"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0" fontId="87" fillId="0" borderId="20" applyNumberFormat="0" applyFont="0" applyFill="0" applyProtection="0">
      <alignment horizontal="centerContinuous" vertical="center"/>
    </xf>
    <xf numFmtId="167" fontId="105" fillId="0" borderId="0" applyFill="0" applyBorder="0" applyProtection="0">
      <alignment horizontal="center"/>
      <protection locked="0"/>
    </xf>
    <xf numFmtId="1" fontId="106" fillId="0" borderId="0"/>
    <xf numFmtId="227" fontId="28" fillId="56" borderId="26">
      <alignment vertical="center"/>
    </xf>
    <xf numFmtId="0" fontId="107"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167" fontId="108" fillId="57" borderId="27" applyNumberFormat="0" applyAlignment="0" applyProtection="0"/>
    <xf numFmtId="228" fontId="11" fillId="0" borderId="28" applyFont="0" applyFill="0" applyBorder="0" applyProtection="0">
      <alignment horizontal="center"/>
      <protection locked="0"/>
    </xf>
    <xf numFmtId="0" fontId="31" fillId="0" borderId="25"/>
    <xf numFmtId="0" fontId="46" fillId="0" borderId="0">
      <alignment horizontal="center" wrapText="1"/>
      <protection hidden="1"/>
    </xf>
    <xf numFmtId="167" fontId="87" fillId="0" borderId="0" applyNumberFormat="0" applyFill="0" applyBorder="0" applyProtection="0">
      <alignment horizontal="center" vertical="center"/>
    </xf>
    <xf numFmtId="0" fontId="109" fillId="0" borderId="0">
      <alignment horizontal="right"/>
    </xf>
    <xf numFmtId="167" fontId="10" fillId="0" borderId="0"/>
    <xf numFmtId="229" fontId="110" fillId="0" borderId="0"/>
    <xf numFmtId="167" fontId="10"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167" fontId="10" fillId="0" borderId="0"/>
    <xf numFmtId="229" fontId="110" fillId="0" borderId="0"/>
    <xf numFmtId="230" fontId="14" fillId="0" borderId="0"/>
    <xf numFmtId="167" fontId="10"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30" fontId="14" fillId="0" borderId="0"/>
    <xf numFmtId="222" fontId="20" fillId="0" borderId="0" applyFont="0" applyFill="0" applyBorder="0" applyAlignment="0" applyProtection="0"/>
    <xf numFmtId="209" fontId="14" fillId="0" borderId="0" applyFont="0" applyFill="0" applyBorder="0" applyAlignment="0" applyProtection="0"/>
    <xf numFmtId="209" fontId="14" fillId="0" borderId="0" applyFont="0" applyFill="0" applyBorder="0" applyAlignment="0" applyProtection="0"/>
    <xf numFmtId="210" fontId="14" fillId="0" borderId="0" applyFont="0" applyFill="0" applyBorder="0" applyAlignment="0" applyProtection="0"/>
    <xf numFmtId="210" fontId="14" fillId="0" borderId="0" applyFont="0" applyFill="0" applyBorder="0" applyAlignment="0" applyProtection="0"/>
    <xf numFmtId="167" fontId="111" fillId="0" borderId="0" applyFont="0" applyFill="0" applyBorder="0" applyAlignment="0" applyProtection="0"/>
    <xf numFmtId="167" fontId="37" fillId="0" borderId="0"/>
    <xf numFmtId="167" fontId="45" fillId="0" borderId="0"/>
    <xf numFmtId="167" fontId="112" fillId="0" borderId="0" applyFont="0" applyFill="0" applyBorder="0" applyAlignment="0" applyProtection="0">
      <alignment horizontal="right"/>
    </xf>
    <xf numFmtId="167" fontId="112"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1"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1"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1"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2"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1"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233" fontId="14" fillId="0" borderId="0" applyFont="0" applyFill="0" applyBorder="0" applyAlignment="0" applyProtection="0"/>
    <xf numFmtId="167" fontId="28" fillId="0" borderId="0" applyFill="0" applyBorder="0" applyAlignment="0" applyProtection="0"/>
    <xf numFmtId="167" fontId="113"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6"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alignment vertical="center"/>
    </xf>
    <xf numFmtId="167" fontId="113" fillId="0" borderId="0" applyFont="0" applyFill="0" applyBorder="0" applyAlignment="0" applyProtection="0"/>
    <xf numFmtId="167"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0" fontId="74" fillId="0" borderId="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6"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56"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6" fontId="58" fillId="0" borderId="0" applyFont="0" applyFill="0" applyBorder="0" applyAlignment="0" applyProtection="0"/>
    <xf numFmtId="237"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167"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7"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1"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1"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6" fontId="8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58"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57"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5" fontId="14" fillId="0" borderId="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57"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4" fontId="11" fillId="0" borderId="0" applyFont="0" applyFill="0" applyBorder="0" applyAlignment="0" applyProtection="0"/>
    <xf numFmtId="235" fontId="14" fillId="0" borderId="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4" fontId="10"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6"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1"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67" fontId="113" fillId="0" borderId="0" applyFont="0" applyFill="0" applyBorder="0" applyAlignment="0" applyProtection="0"/>
    <xf numFmtId="235" fontId="14" fillId="0" borderId="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234" fontId="14" fillId="0" borderId="0" applyFont="0" applyFill="0" applyBorder="0" applyAlignment="0" applyProtection="0"/>
    <xf numFmtId="175" fontId="114" fillId="0" borderId="0" applyFont="0" applyFill="0" applyBorder="0" applyAlignment="0" applyProtection="0"/>
    <xf numFmtId="3" fontId="46" fillId="0" borderId="0" applyNumberFormat="0" applyFont="0" applyFill="0" applyBorder="0" applyAlignment="0" applyProtection="0">
      <alignment vertical="top"/>
    </xf>
    <xf numFmtId="0" fontId="115" fillId="0" borderId="0"/>
    <xf numFmtId="0" fontId="20" fillId="0" borderId="0"/>
    <xf numFmtId="3" fontId="116" fillId="0" borderId="0" applyFont="0" applyFill="0" applyBorder="0" applyAlignment="0" applyProtection="0"/>
    <xf numFmtId="3" fontId="116" fillId="0" borderId="0" applyFont="0" applyFill="0" applyBorder="0" applyAlignment="0" applyProtection="0"/>
    <xf numFmtId="3" fontId="116"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99" fillId="0" borderId="0" applyFont="0" applyFill="0" applyBorder="0" applyAlignment="0" applyProtection="0"/>
    <xf numFmtId="3" fontId="14" fillId="0" borderId="0" applyFont="0" applyFill="0" applyBorder="0" applyAlignment="0" applyProtection="0"/>
    <xf numFmtId="3" fontId="14" fillId="0" borderId="0" applyFont="0" applyFill="0" applyBorder="0" applyAlignment="0" applyProtection="0"/>
    <xf numFmtId="0" fontId="115" fillId="0" borderId="0"/>
    <xf numFmtId="0" fontId="20" fillId="0" borderId="0"/>
    <xf numFmtId="0" fontId="117" fillId="0" borderId="0"/>
    <xf numFmtId="167" fontId="118" fillId="0" borderId="0" applyFill="0" applyBorder="0" applyAlignment="0" applyProtection="0">
      <protection locked="0"/>
    </xf>
    <xf numFmtId="200" fontId="119" fillId="0" borderId="0" applyFill="0" applyBorder="0">
      <alignment horizontal="left"/>
    </xf>
    <xf numFmtId="196" fontId="120" fillId="0" borderId="29" applyNumberFormat="0" applyFill="0" applyBorder="0" applyAlignment="0" applyProtection="0"/>
    <xf numFmtId="190" fontId="121" fillId="0" borderId="0"/>
    <xf numFmtId="238" fontId="121" fillId="0" borderId="0"/>
    <xf numFmtId="239" fontId="121" fillId="0" borderId="0"/>
    <xf numFmtId="167" fontId="122" fillId="0" borderId="19" applyNumberFormat="0" applyFill="0" applyBorder="0" applyAlignment="0" applyProtection="0">
      <alignment horizontal="left"/>
    </xf>
    <xf numFmtId="167" fontId="123" fillId="0" borderId="0" applyNumberFormat="0" applyAlignment="0">
      <alignment horizontal="left"/>
    </xf>
    <xf numFmtId="240" fontId="124" fillId="9" borderId="0" applyBorder="0"/>
    <xf numFmtId="227" fontId="124" fillId="9" borderId="25" applyBorder="0"/>
    <xf numFmtId="241" fontId="124" fillId="9" borderId="25" applyBorder="0"/>
    <xf numFmtId="9" fontId="124" fillId="9" borderId="19" applyBorder="0"/>
    <xf numFmtId="182" fontId="124" fillId="9" borderId="0" applyBorder="0"/>
    <xf numFmtId="234" fontId="124" fillId="9" borderId="30" applyBorder="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0" applyFill="0" applyBorder="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31"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18" applyFill="0" applyProtection="0"/>
    <xf numFmtId="242" fontId="41" fillId="0" borderId="0" applyFill="0" applyBorder="0" applyProtection="0"/>
    <xf numFmtId="200" fontId="125" fillId="52" borderId="22"/>
    <xf numFmtId="3" fontId="10" fillId="0" borderId="32" applyNumberFormat="0" applyAlignment="0">
      <alignment vertical="center"/>
    </xf>
    <xf numFmtId="3" fontId="126" fillId="0" borderId="32" applyNumberFormat="0" applyAlignment="0">
      <alignment vertical="center"/>
    </xf>
    <xf numFmtId="167" fontId="126" fillId="0" borderId="33" applyNumberFormat="0" applyAlignment="0"/>
    <xf numFmtId="3" fontId="10" fillId="0" borderId="32" applyNumberFormat="0" applyAlignment="0">
      <alignment vertical="center"/>
    </xf>
    <xf numFmtId="3" fontId="126" fillId="0" borderId="32" applyNumberFormat="0" applyAlignment="0">
      <alignment vertical="center"/>
    </xf>
    <xf numFmtId="243" fontId="46" fillId="0" borderId="0" applyFill="0" applyBorder="0">
      <alignment horizontal="right"/>
      <protection locked="0"/>
    </xf>
    <xf numFmtId="167" fontId="127" fillId="0" borderId="0"/>
    <xf numFmtId="167" fontId="127" fillId="0" borderId="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244" fontId="46" fillId="0" borderId="0" applyFont="0" applyFill="0" applyBorder="0" applyAlignment="0" applyProtection="0"/>
    <xf numFmtId="171" fontId="20" fillId="0" borderId="0" applyFont="0" applyFill="0" applyBorder="0" applyAlignment="0" applyProtection="0"/>
    <xf numFmtId="211" fontId="14" fillId="0" borderId="0" applyFont="0" applyFill="0" applyBorder="0" applyAlignment="0" applyProtection="0"/>
    <xf numFmtId="211" fontId="14" fillId="0" borderId="0" applyFont="0" applyFill="0" applyBorder="0" applyAlignment="0" applyProtection="0"/>
    <xf numFmtId="212" fontId="14" fillId="0" borderId="0" applyFont="0" applyFill="0" applyBorder="0" applyAlignment="0" applyProtection="0"/>
    <xf numFmtId="212" fontId="14" fillId="0" borderId="0" applyFont="0" applyFill="0" applyBorder="0" applyAlignment="0" applyProtection="0"/>
    <xf numFmtId="245" fontId="17" fillId="0" borderId="0" applyFont="0" applyFill="0" applyBorder="0" applyAlignment="0" applyProtection="0"/>
    <xf numFmtId="246" fontId="128" fillId="0" borderId="0" applyFont="0" applyFill="0" applyBorder="0" applyProtection="0">
      <alignment horizontal="right"/>
    </xf>
    <xf numFmtId="247" fontId="128" fillId="0" borderId="0" applyFont="0" applyFill="0" applyBorder="0" applyProtection="0">
      <alignment horizontal="right"/>
    </xf>
    <xf numFmtId="167" fontId="112" fillId="0" borderId="0" applyFont="0" applyFill="0" applyBorder="0" applyAlignment="0" applyProtection="0">
      <alignment horizontal="right"/>
    </xf>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1"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8"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1"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9"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1"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242"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7"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250" fontId="41" fillId="0" borderId="0" applyFont="0" applyFill="0" applyBorder="0" applyAlignment="0" applyProtection="0"/>
    <xf numFmtId="250" fontId="41"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7"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67" fontId="112" fillId="0" borderId="0" applyFont="0" applyFill="0" applyBorder="0" applyAlignment="0" applyProtection="0">
      <alignment horizontal="right"/>
    </xf>
    <xf numFmtId="194" fontId="11" fillId="0" borderId="0" applyFont="0" applyFill="0" applyBorder="0" applyAlignment="0" applyProtection="0"/>
    <xf numFmtId="182" fontId="11" fillId="0" borderId="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82" fontId="10"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11"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10"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82" fontId="10"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58"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194" fontId="14" fillId="0" borderId="0" applyFont="0" applyFill="0" applyBorder="0" applyAlignment="0" applyProtection="0"/>
    <xf numFmtId="37" fontId="129" fillId="0" borderId="34" applyFont="0" applyFill="0" applyBorder="0"/>
    <xf numFmtId="37" fontId="64" fillId="0" borderId="34" applyFont="0" applyFill="0" applyBorder="0">
      <protection locked="0"/>
    </xf>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130" fillId="7" borderId="9" applyFill="0" applyBorder="0" applyProtection="0"/>
    <xf numFmtId="37" fontId="64" fillId="0" borderId="34" applyFill="0" applyBorder="0">
      <protection locked="0"/>
    </xf>
    <xf numFmtId="251" fontId="46" fillId="0" borderId="0" applyNumberFormat="0" applyFont="0" applyFill="0" applyBorder="0" applyAlignment="0" applyProtection="0">
      <alignment vertical="top"/>
    </xf>
    <xf numFmtId="252" fontId="116" fillId="0" borderId="0" applyFont="0" applyFill="0" applyBorder="0" applyAlignment="0" applyProtection="0"/>
    <xf numFmtId="252" fontId="116" fillId="0" borderId="0" applyFont="0" applyFill="0" applyBorder="0" applyAlignment="0" applyProtection="0"/>
    <xf numFmtId="252" fontId="116"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3" fontId="99" fillId="0" borderId="0" applyFont="0" applyFill="0" applyBorder="0" applyAlignment="0" applyProtection="0"/>
    <xf numFmtId="251" fontId="14" fillId="0" borderId="0" applyFont="0" applyFill="0" applyBorder="0" applyAlignment="0" applyProtection="0"/>
    <xf numFmtId="251" fontId="14" fillId="0"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54" fontId="14" fillId="58" borderId="0" applyFont="0" applyFill="0" applyBorder="0" applyAlignment="0" applyProtection="0"/>
    <xf numFmtId="200" fontId="90" fillId="9" borderId="35" applyNumberFormat="0" applyBorder="0" applyProtection="0">
      <alignment horizontal="right"/>
    </xf>
    <xf numFmtId="0" fontId="46" fillId="0" borderId="0" applyFont="0" applyFill="0" applyBorder="0" applyAlignment="0">
      <protection locked="0"/>
    </xf>
    <xf numFmtId="0" fontId="131" fillId="10" borderId="36" applyNumberFormat="0" applyFont="0" applyBorder="0" applyAlignment="0" applyProtection="0"/>
    <xf numFmtId="0" fontId="11" fillId="0" borderId="0"/>
    <xf numFmtId="0" fontId="36" fillId="0" borderId="0" applyFont="0" applyFill="0" applyBorder="0" applyAlignment="0" applyProtection="0"/>
    <xf numFmtId="167" fontId="27" fillId="43" borderId="0"/>
    <xf numFmtId="167" fontId="81" fillId="59" borderId="0"/>
    <xf numFmtId="15" fontId="10" fillId="0" borderId="0"/>
    <xf numFmtId="15" fontId="132" fillId="0" borderId="0"/>
    <xf numFmtId="15" fontId="10" fillId="0" borderId="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67" fontId="99"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67" fontId="112" fillId="0" borderId="0" applyFont="0" applyFill="0" applyBorder="0" applyAlignment="0" applyProtection="0"/>
    <xf numFmtId="15" fontId="133" fillId="0" borderId="37" applyFont="0" applyFill="0" applyBorder="0" applyAlignment="0">
      <alignment horizontal="centerContinuous"/>
    </xf>
    <xf numFmtId="255" fontId="133" fillId="0" borderId="37" applyFont="0" applyFill="0" applyBorder="0" applyAlignment="0">
      <alignment horizontal="centerContinuous"/>
    </xf>
    <xf numFmtId="14" fontId="99" fillId="0" borderId="0" applyFill="0" applyBorder="0" applyAlignment="0"/>
    <xf numFmtId="167" fontId="11" fillId="11" borderId="0" applyFont="0" applyFill="0" applyBorder="0" applyAlignment="0" applyProtection="0"/>
    <xf numFmtId="256" fontId="77" fillId="0" borderId="0" applyFill="0" applyBorder="0" applyProtection="0"/>
    <xf numFmtId="14" fontId="77" fillId="0" borderId="0" applyFill="0" applyBorder="0" applyProtection="0"/>
    <xf numFmtId="257"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4" fontId="14" fillId="0" borderId="0" applyFont="0" applyFill="0" applyBorder="0" applyAlignment="0" applyProtection="0"/>
    <xf numFmtId="17" fontId="11" fillId="7" borderId="7">
      <alignment horizontal="center"/>
    </xf>
    <xf numFmtId="15" fontId="94" fillId="0" borderId="0">
      <alignment vertical="center"/>
    </xf>
    <xf numFmtId="258" fontId="11" fillId="0" borderId="0" applyFont="0" applyFill="0" applyBorder="0" applyAlignment="0" applyProtection="0">
      <alignment wrapText="1"/>
    </xf>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0" applyFill="0" applyBorder="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31"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18" applyFill="0" applyProtection="0"/>
    <xf numFmtId="249" fontId="41" fillId="0" borderId="0" applyFill="0" applyBorder="0" applyProtection="0"/>
    <xf numFmtId="167" fontId="45" fillId="0" borderId="0">
      <alignment horizontal="right"/>
    </xf>
    <xf numFmtId="167" fontId="45" fillId="0" borderId="0">
      <alignment horizontal="right"/>
      <protection locked="0"/>
    </xf>
    <xf numFmtId="167" fontId="45" fillId="0" borderId="0"/>
    <xf numFmtId="167" fontId="45" fillId="0" borderId="0">
      <alignment horizontal="right"/>
      <protection locked="0"/>
    </xf>
    <xf numFmtId="259" fontId="45" fillId="0" borderId="0"/>
    <xf numFmtId="38" fontId="22" fillId="0" borderId="0" applyFont="0" applyFill="0" applyBorder="0" applyAlignment="0" applyProtection="0"/>
    <xf numFmtId="0" fontId="28" fillId="0" borderId="0" applyNumberFormat="0" applyFill="0" applyBorder="0" applyAlignment="0" applyProtection="0"/>
    <xf numFmtId="38" fontId="46" fillId="0" borderId="38">
      <alignment vertical="center"/>
    </xf>
    <xf numFmtId="260" fontId="78" fillId="60" borderId="0" applyNumberFormat="0" applyBorder="0" applyAlignment="0" applyProtection="0"/>
    <xf numFmtId="261" fontId="11" fillId="0" borderId="0" applyFont="0" applyFill="0" applyBorder="0" applyAlignment="0" applyProtection="0"/>
    <xf numFmtId="237" fontId="11" fillId="0" borderId="0" applyFont="0" applyFill="0" applyBorder="0" applyAlignment="0" applyProtection="0"/>
    <xf numFmtId="0" fontId="19" fillId="0" borderId="0">
      <protection locked="0"/>
    </xf>
    <xf numFmtId="262" fontId="134" fillId="0" borderId="0">
      <alignment horizontal="left"/>
    </xf>
    <xf numFmtId="226" fontId="135" fillId="0" borderId="0"/>
    <xf numFmtId="263" fontId="17" fillId="0" borderId="0" applyFont="0" applyFill="0" applyBorder="0" applyAlignment="0" applyProtection="0"/>
    <xf numFmtId="200" fontId="136" fillId="0" borderId="0">
      <alignment horizontal="center"/>
    </xf>
    <xf numFmtId="200" fontId="136" fillId="0" borderId="0">
      <alignment horizontal="center"/>
    </xf>
    <xf numFmtId="200" fontId="136" fillId="0" borderId="0">
      <alignment horizontal="center"/>
    </xf>
    <xf numFmtId="167" fontId="112" fillId="0" borderId="39" applyNumberFormat="0" applyFont="0" applyFill="0" applyAlignment="0" applyProtection="0"/>
    <xf numFmtId="167" fontId="137" fillId="0" borderId="0" applyFill="0" applyBorder="0" applyAlignment="0" applyProtection="0"/>
    <xf numFmtId="167" fontId="45" fillId="0" borderId="0"/>
    <xf numFmtId="38" fontId="46" fillId="0" borderId="0" applyFont="0" applyFill="0" applyBorder="0" applyAlignment="0" applyProtection="0"/>
    <xf numFmtId="167" fontId="138" fillId="0" borderId="0" applyFont="0" applyFill="0" applyBorder="0" applyAlignment="0" applyProtection="0"/>
    <xf numFmtId="167" fontId="139" fillId="0" borderId="0" applyNumberFormat="0" applyFill="0" applyBorder="0" applyAlignment="0" applyProtection="0"/>
    <xf numFmtId="3" fontId="11" fillId="0" borderId="9"/>
    <xf numFmtId="3" fontId="11" fillId="0" borderId="9"/>
    <xf numFmtId="3" fontId="11" fillId="0" borderId="9"/>
    <xf numFmtId="38" fontId="10" fillId="0" borderId="0">
      <alignment vertical="top"/>
    </xf>
    <xf numFmtId="167" fontId="140" fillId="61" borderId="0" applyNumberFormat="0" applyBorder="0" applyAlignment="0" applyProtection="0"/>
    <xf numFmtId="167" fontId="140" fillId="62" borderId="0" applyNumberFormat="0" applyBorder="0" applyAlignment="0" applyProtection="0"/>
    <xf numFmtId="167" fontId="140" fillId="63" borderId="0" applyNumberFormat="0" applyBorder="0" applyAlignment="0" applyProtection="0"/>
    <xf numFmtId="0" fontId="39" fillId="0" borderId="0">
      <protection locked="0"/>
    </xf>
    <xf numFmtId="0" fontId="39" fillId="0" borderId="0">
      <protection locked="0"/>
    </xf>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14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14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141" fillId="0" borderId="0" applyFill="0" applyBorder="0" applyAlignment="0"/>
    <xf numFmtId="212" fontId="14" fillId="0" borderId="0" applyFill="0" applyBorder="0" applyAlignment="0"/>
    <xf numFmtId="212" fontId="14" fillId="0" borderId="0" applyFill="0" applyBorder="0" applyAlignment="0"/>
    <xf numFmtId="167" fontId="142" fillId="0" borderId="0" applyNumberFormat="0" applyAlignment="0">
      <alignment horizontal="left"/>
    </xf>
    <xf numFmtId="177" fontId="143" fillId="0" borderId="0" applyFont="0" applyFill="0" applyBorder="0" applyAlignment="0" applyProtection="0"/>
    <xf numFmtId="177" fontId="9" fillId="0" borderId="0" applyFont="0" applyFill="0" applyBorder="0" applyAlignment="0" applyProtection="0">
      <alignment vertical="top"/>
    </xf>
    <xf numFmtId="167" fontId="36" fillId="0" borderId="0" applyFont="0" applyFill="0" applyBorder="0" applyAlignment="0" applyProtection="0"/>
    <xf numFmtId="167" fontId="36" fillId="0" borderId="0" applyFont="0" applyFill="0" applyBorder="0" applyAlignment="0" applyProtection="0"/>
    <xf numFmtId="167" fontId="36" fillId="0" borderId="0" applyFont="0" applyFill="0" applyBorder="0" applyAlignment="0" applyProtection="0"/>
    <xf numFmtId="167" fontId="11" fillId="0" borderId="0" applyFont="0" applyFill="0" applyBorder="0" applyAlignment="0" applyProtection="0"/>
    <xf numFmtId="177" fontId="20" fillId="0" borderId="0" applyFont="0" applyFill="0" applyBorder="0" applyAlignment="0" applyProtection="0"/>
    <xf numFmtId="167" fontId="20" fillId="0" borderId="0" applyFont="0" applyFill="0" applyBorder="0" applyAlignment="0" applyProtection="0"/>
    <xf numFmtId="264" fontId="144" fillId="0" borderId="0" applyBorder="0" applyProtection="0"/>
    <xf numFmtId="264" fontId="145" fillId="0" borderId="0" applyBorder="0" applyProtection="0"/>
    <xf numFmtId="0" fontId="146"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0"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167" fontId="147" fillId="0" borderId="0" applyNumberFormat="0" applyFill="0" applyBorder="0" applyAlignment="0" applyProtection="0"/>
    <xf numFmtId="49" fontId="84" fillId="0" borderId="0" applyNumberFormat="0" applyFill="0" applyBorder="0" applyProtection="0">
      <alignment horizontal="center" vertical="top"/>
    </xf>
    <xf numFmtId="265" fontId="148" fillId="0" borderId="0" applyBorder="0">
      <alignment horizontal="right" vertical="top"/>
    </xf>
    <xf numFmtId="266" fontId="84" fillId="0" borderId="0" applyBorder="0">
      <alignment horizontal="right" vertical="top"/>
    </xf>
    <xf numFmtId="266" fontId="148" fillId="0" borderId="0" applyBorder="0">
      <alignment horizontal="right" vertical="top"/>
    </xf>
    <xf numFmtId="267" fontId="84" fillId="0" borderId="0" applyFill="0" applyBorder="0">
      <alignment horizontal="right" vertical="top"/>
    </xf>
    <xf numFmtId="268" fontId="84" fillId="0" borderId="0" applyFill="0" applyBorder="0">
      <alignment horizontal="right" vertical="top"/>
    </xf>
    <xf numFmtId="269" fontId="84" fillId="0" borderId="0" applyFill="0" applyBorder="0">
      <alignment horizontal="right" vertical="top"/>
    </xf>
    <xf numFmtId="270" fontId="84" fillId="0" borderId="0" applyFill="0" applyBorder="0">
      <alignment horizontal="right" vertical="top"/>
    </xf>
    <xf numFmtId="167" fontId="149" fillId="0" borderId="0">
      <alignment horizontal="left"/>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167" fontId="149" fillId="0" borderId="40">
      <alignment horizontal="right" wrapText="1"/>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167" fontId="151" fillId="0" borderId="0">
      <alignment vertical="center"/>
    </xf>
    <xf numFmtId="272" fontId="151" fillId="0" borderId="0">
      <alignment horizontal="left" vertical="center"/>
    </xf>
    <xf numFmtId="273" fontId="152" fillId="0" borderId="0">
      <alignment vertical="center"/>
    </xf>
    <xf numFmtId="167" fontId="54" fillId="0" borderId="0">
      <alignment vertical="center"/>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150" fillId="0" borderId="40">
      <alignment horizontal="left"/>
    </xf>
    <xf numFmtId="271" fontId="84" fillId="0" borderId="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71" fontId="153" fillId="0" borderId="40">
      <alignment horizontal="center"/>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61" fontId="84" fillId="0" borderId="40" applyFill="0" applyBorder="0" applyProtection="0">
      <alignment horizontal="right" vertical="top"/>
    </xf>
    <xf numFmtId="272" fontId="73" fillId="0" borderId="0">
      <alignment horizontal="left" vertical="center"/>
    </xf>
    <xf numFmtId="271" fontId="73" fillId="0" borderId="0"/>
    <xf numFmtId="271" fontId="154" fillId="0" borderId="0"/>
    <xf numFmtId="271" fontId="155" fillId="0" borderId="0"/>
    <xf numFmtId="271" fontId="14" fillId="0" borderId="0"/>
    <xf numFmtId="271" fontId="156" fillId="0" borderId="0">
      <alignment horizontal="left" vertical="top"/>
    </xf>
    <xf numFmtId="167" fontId="84" fillId="0" borderId="0" applyFill="0" applyBorder="0">
      <alignment horizontal="left" vertical="top" wrapText="1"/>
    </xf>
    <xf numFmtId="167" fontId="157" fillId="0" borderId="0">
      <alignment horizontal="left" vertical="top" wrapText="1"/>
    </xf>
    <xf numFmtId="167" fontId="158" fillId="0" borderId="0">
      <alignment horizontal="left" vertical="top" wrapText="1"/>
    </xf>
    <xf numFmtId="167" fontId="148" fillId="0" borderId="0">
      <alignment horizontal="left" vertical="top" wrapText="1"/>
    </xf>
    <xf numFmtId="274" fontId="11" fillId="0" borderId="0" applyFont="0" applyFill="0" applyBorder="0" applyAlignment="0" applyProtection="0"/>
    <xf numFmtId="275" fontId="11" fillId="0" borderId="0" applyFont="0" applyFill="0" applyBorder="0" applyAlignment="0" applyProtection="0"/>
    <xf numFmtId="189" fontId="159" fillId="0" borderId="0" applyFill="0" applyBorder="0" applyAlignment="0" applyProtection="0"/>
    <xf numFmtId="167" fontId="19" fillId="0" borderId="0">
      <protection locked="0"/>
    </xf>
    <xf numFmtId="189" fontId="31" fillId="0" borderId="0" applyFill="0" applyBorder="0" applyAlignment="0" applyProtection="0"/>
    <xf numFmtId="189" fontId="31" fillId="0" borderId="0" applyFill="0" applyBorder="0" applyAlignment="0" applyProtection="0"/>
    <xf numFmtId="167" fontId="19" fillId="0" borderId="0">
      <protection locked="0"/>
    </xf>
    <xf numFmtId="189" fontId="160" fillId="0" borderId="0" applyFill="0" applyBorder="0" applyAlignment="0" applyProtection="0"/>
    <xf numFmtId="167" fontId="161" fillId="0" borderId="0">
      <protection locked="0"/>
    </xf>
    <xf numFmtId="189" fontId="162" fillId="0" borderId="0" applyFill="0" applyBorder="0" applyAlignment="0" applyProtection="0"/>
    <xf numFmtId="167" fontId="19" fillId="0" borderId="0">
      <protection locked="0"/>
    </xf>
    <xf numFmtId="189" fontId="163" fillId="0" borderId="0" applyFill="0" applyBorder="0" applyAlignment="0" applyProtection="0"/>
    <xf numFmtId="167" fontId="19" fillId="0" borderId="0">
      <protection locked="0"/>
    </xf>
    <xf numFmtId="189" fontId="164" fillId="0" borderId="0" applyFill="0" applyBorder="0" applyAlignment="0" applyProtection="0"/>
    <xf numFmtId="167" fontId="19" fillId="0" borderId="0">
      <protection locked="0"/>
    </xf>
    <xf numFmtId="189" fontId="165" fillId="0" borderId="0" applyFill="0" applyBorder="0" applyAlignment="0" applyProtection="0"/>
    <xf numFmtId="167" fontId="19" fillId="0" borderId="0">
      <protection locked="0"/>
    </xf>
    <xf numFmtId="276" fontId="14" fillId="0" borderId="0" applyFont="0" applyFill="0" applyBorder="0" applyAlignment="0" applyProtection="0"/>
    <xf numFmtId="167" fontId="10" fillId="0" borderId="0"/>
    <xf numFmtId="190" fontId="166" fillId="0" borderId="0"/>
    <xf numFmtId="190" fontId="167" fillId="0" borderId="0"/>
    <xf numFmtId="190" fontId="166" fillId="0" borderId="0"/>
    <xf numFmtId="190" fontId="166" fillId="0" borderId="0"/>
    <xf numFmtId="190" fontId="166" fillId="0" borderId="0"/>
    <xf numFmtId="167" fontId="10" fillId="0" borderId="0"/>
    <xf numFmtId="190" fontId="166" fillId="0" borderId="0"/>
    <xf numFmtId="0" fontId="19" fillId="0" borderId="0">
      <protection locked="0"/>
    </xf>
    <xf numFmtId="0" fontId="19" fillId="0" borderId="0">
      <protection locked="0"/>
    </xf>
    <xf numFmtId="2" fontId="116" fillId="0" borderId="0" applyFont="0" applyFill="0" applyBorder="0" applyAlignment="0" applyProtection="0"/>
    <xf numFmtId="2" fontId="116" fillId="0" borderId="0" applyFont="0" applyFill="0" applyBorder="0" applyAlignment="0" applyProtection="0"/>
    <xf numFmtId="2" fontId="116"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99" fillId="0" borderId="0" applyFont="0" applyFill="0" applyBorder="0" applyAlignment="0" applyProtection="0"/>
    <xf numFmtId="2" fontId="14" fillId="0" borderId="0" applyFont="0" applyFill="0" applyBorder="0" applyAlignment="0" applyProtection="0"/>
    <xf numFmtId="2" fontId="14" fillId="0"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1" fontId="14" fillId="64" borderId="0" applyFont="0" applyFill="0" applyBorder="0" applyAlignment="0" applyProtection="0"/>
    <xf numFmtId="0" fontId="11" fillId="0" borderId="0"/>
    <xf numFmtId="15" fontId="11" fillId="0" borderId="0">
      <alignment vertical="center"/>
    </xf>
    <xf numFmtId="167" fontId="168" fillId="0" borderId="0" applyFill="0" applyBorder="0" applyProtection="0">
      <alignment horizontal="left"/>
    </xf>
    <xf numFmtId="0" fontId="11" fillId="0" borderId="0" applyNumberFormat="0" applyFont="0">
      <alignment wrapText="1"/>
    </xf>
    <xf numFmtId="167" fontId="10" fillId="0" borderId="0"/>
    <xf numFmtId="167" fontId="169" fillId="0" borderId="0"/>
    <xf numFmtId="167" fontId="10" fillId="0" borderId="0"/>
    <xf numFmtId="0" fontId="169" fillId="0" borderId="0"/>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10" fontId="170" fillId="65" borderId="9" applyNumberFormat="0" applyFill="0" applyBorder="0" applyAlignment="0" applyProtection="0">
      <protection locked="0"/>
    </xf>
    <xf numFmtId="49" fontId="171" fillId="0" borderId="0">
      <alignment horizontal="left"/>
    </xf>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0" fontId="172" fillId="0" borderId="29" applyNumberFormat="0" applyFill="0" applyAlignment="0" applyProtection="0"/>
    <xf numFmtId="234" fontId="93" fillId="0" borderId="0" applyFill="0" applyBorder="0"/>
    <xf numFmtId="167" fontId="14" fillId="0" borderId="0" applyNumberFormat="0" applyFont="0" applyBorder="0" applyAlignment="0"/>
    <xf numFmtId="227" fontId="93" fillId="0" borderId="19" applyFill="0" applyBorder="0"/>
    <xf numFmtId="240" fontId="93" fillId="0" borderId="0" applyFill="0" applyBorder="0"/>
    <xf numFmtId="0" fontId="173"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0"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167" fontId="174" fillId="20" borderId="0" applyNumberFormat="0" applyBorder="0" applyAlignment="0" applyProtection="0"/>
    <xf numFmtId="234" fontId="175" fillId="0" borderId="0" applyNumberFormat="0" applyFill="0" applyBorder="0" applyAlignment="0" applyProtection="0">
      <alignment horizontal="center"/>
    </xf>
    <xf numFmtId="38" fontId="94" fillId="7" borderId="0" applyNumberFormat="0" applyBorder="0" applyAlignment="0" applyProtection="0"/>
    <xf numFmtId="0" fontId="176" fillId="0" borderId="0" applyNumberFormat="0">
      <alignment horizontal="right"/>
    </xf>
    <xf numFmtId="0" fontId="177" fillId="0" borderId="0" applyNumberFormat="0">
      <alignment horizontal="right"/>
    </xf>
    <xf numFmtId="0" fontId="177" fillId="0" borderId="0" applyNumberFormat="0">
      <alignment horizontal="left"/>
    </xf>
    <xf numFmtId="0" fontId="176" fillId="0" borderId="0" applyNumberFormat="0">
      <alignment horizontal="left"/>
    </xf>
    <xf numFmtId="0" fontId="178" fillId="0" borderId="0" applyNumberFormat="0">
      <alignment horizontal="left" vertical="top"/>
    </xf>
    <xf numFmtId="166" fontId="14" fillId="8" borderId="9" applyNumberFormat="0" applyFont="0" applyBorder="0" applyAlignment="0" applyProtection="0"/>
    <xf numFmtId="166" fontId="14" fillId="8" borderId="9" applyNumberFormat="0" applyFont="0" applyBorder="0" applyAlignment="0" applyProtection="0"/>
    <xf numFmtId="166" fontId="14" fillId="8" borderId="9" applyNumberFormat="0" applyFont="0" applyBorder="0" applyAlignment="0" applyProtection="0"/>
    <xf numFmtId="171" fontId="179" fillId="0" borderId="0">
      <alignment vertical="center"/>
    </xf>
    <xf numFmtId="167" fontId="112" fillId="0" borderId="0" applyFont="0" applyFill="0" applyBorder="0" applyAlignment="0" applyProtection="0">
      <alignment horizontal="right"/>
    </xf>
    <xf numFmtId="171" fontId="180" fillId="8" borderId="0" applyNumberFormat="0" applyFont="0" applyAlignment="0"/>
    <xf numFmtId="167" fontId="181" fillId="0" borderId="0" applyProtection="0">
      <alignment horizontal="right"/>
    </xf>
    <xf numFmtId="167" fontId="182" fillId="0" borderId="41" applyNumberFormat="0" applyAlignment="0" applyProtection="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67" fontId="182" fillId="0" borderId="10">
      <alignment horizontal="left" vertical="center"/>
    </xf>
    <xf numFmtId="14" fontId="78" fillId="52" borderId="7">
      <alignment horizontal="center" vertical="center" wrapText="1"/>
    </xf>
    <xf numFmtId="0" fontId="183" fillId="0" borderId="42" applyNumberFormat="0" applyFill="0" applyAlignment="0" applyProtection="0"/>
    <xf numFmtId="0" fontId="184" fillId="0" borderId="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57" fillId="0" borderId="0"/>
    <xf numFmtId="167" fontId="186" fillId="0" borderId="1"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6" fillId="0" borderId="1" applyNumberFormat="0" applyFill="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0"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4" fillId="0" borderId="0" applyNumberFormat="0" applyFill="0" applyBorder="0" applyAlignment="0" applyProtection="0"/>
    <xf numFmtId="167" fontId="187"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167" fontId="185" fillId="0" borderId="0" applyNumberFormat="0" applyFill="0" applyBorder="0" applyAlignment="0" applyProtection="0"/>
    <xf numFmtId="0"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0" fillId="0" borderId="2"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0" fillId="0" borderId="2" applyNumberFormat="0" applyFill="0" applyAlignment="0" applyProtection="0"/>
    <xf numFmtId="167" fontId="191" fillId="0" borderId="0" applyNumberFormat="0" applyFill="0" applyBorder="0" applyAlignment="0" applyProtection="0"/>
    <xf numFmtId="167" fontId="2" fillId="0" borderId="2" applyNumberFormat="0" applyFill="0" applyAlignment="0" applyProtection="0"/>
    <xf numFmtId="167" fontId="192" fillId="0" borderId="43" applyNumberFormat="0" applyFill="0" applyAlignment="0" applyProtection="0"/>
    <xf numFmtId="167" fontId="10"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91" fillId="0" borderId="0" applyNumberFormat="0" applyFill="0" applyBorder="0" applyAlignment="0" applyProtection="0"/>
    <xf numFmtId="167" fontId="192"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167" fontId="189" fillId="0" borderId="0" applyNumberFormat="0" applyFill="0" applyBorder="0" applyAlignment="0" applyProtection="0"/>
    <xf numFmtId="0"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5" fillId="0" borderId="3"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5" fillId="0" borderId="3" applyNumberFormat="0" applyFill="0" applyAlignment="0" applyProtection="0"/>
    <xf numFmtId="167" fontId="194" fillId="0" borderId="44" applyNumberFormat="0" applyFill="0" applyAlignment="0" applyProtection="0"/>
    <xf numFmtId="167" fontId="10"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167" fontId="194" fillId="0" borderId="44" applyNumberFormat="0" applyFill="0" applyAlignment="0" applyProtection="0"/>
    <xf numFmtId="0"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5"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0" fontId="195" fillId="0" borderId="0" applyNumberFormat="0" applyFill="0" applyBorder="0" applyAlignment="0" applyProtection="0"/>
    <xf numFmtId="167" fontId="194" fillId="0" borderId="0" applyNumberFormat="0" applyFill="0" applyBorder="0" applyAlignment="0" applyProtection="0"/>
    <xf numFmtId="167" fontId="10"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194" fillId="0" borderId="0" applyNumberFormat="0" applyFill="0" applyBorder="0" applyAlignment="0" applyProtection="0"/>
    <xf numFmtId="167" fontId="73" fillId="0" borderId="0"/>
    <xf numFmtId="37" fontId="196" fillId="0" borderId="0"/>
    <xf numFmtId="167" fontId="105" fillId="0" borderId="0" applyFill="0" applyAlignment="0" applyProtection="0">
      <protection locked="0"/>
    </xf>
    <xf numFmtId="167" fontId="105" fillId="0" borderId="20" applyFill="0" applyAlignment="0" applyProtection="0">
      <protection locked="0"/>
    </xf>
    <xf numFmtId="0" fontId="197" fillId="0" borderId="0">
      <alignment horizontal="center"/>
    </xf>
    <xf numFmtId="0" fontId="198" fillId="0" borderId="0"/>
    <xf numFmtId="0" fontId="198" fillId="0" borderId="0"/>
    <xf numFmtId="0" fontId="198" fillId="0" borderId="0"/>
    <xf numFmtId="38" fontId="10" fillId="0" borderId="0">
      <alignment vertical="top"/>
    </xf>
    <xf numFmtId="0" fontId="160" fillId="0" borderId="0"/>
    <xf numFmtId="0" fontId="199" fillId="0" borderId="0"/>
    <xf numFmtId="0" fontId="105" fillId="0" borderId="0"/>
    <xf numFmtId="0" fontId="136" fillId="0" borderId="0"/>
    <xf numFmtId="167" fontId="200" fillId="0" borderId="45" applyNumberFormat="0" applyFill="0" applyBorder="0" applyAlignment="0" applyProtection="0">
      <alignment horizontal="left"/>
    </xf>
    <xf numFmtId="0" fontId="11" fillId="0" borderId="0"/>
    <xf numFmtId="0" fontId="11" fillId="0" borderId="0"/>
    <xf numFmtId="0" fontId="78" fillId="66" borderId="9">
      <alignment horizontal="center" vertical="center" wrapText="1"/>
      <protection locked="0"/>
    </xf>
    <xf numFmtId="175" fontId="201" fillId="11" borderId="0" applyNumberFormat="0" applyBorder="0" applyAlignment="0" applyProtection="0">
      <protection locked="0"/>
    </xf>
    <xf numFmtId="0" fontId="11" fillId="0" borderId="0">
      <alignment horizontal="center"/>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167" fontId="202" fillId="0" borderId="0" applyNumberFormat="0" applyFill="0" applyBorder="0" applyAlignment="0" applyProtection="0">
      <alignment vertical="top"/>
      <protection locked="0"/>
    </xf>
    <xf numFmtId="0" fontId="204" fillId="0" borderId="0" applyFont="0" applyFill="0" applyBorder="0" applyAlignment="0" applyProtection="0"/>
    <xf numFmtId="167" fontId="10" fillId="0" borderId="0"/>
    <xf numFmtId="200" fontId="27" fillId="0" borderId="0"/>
    <xf numFmtId="167" fontId="205" fillId="0" borderId="0"/>
    <xf numFmtId="277" fontId="206" fillId="0" borderId="0" applyFont="0" applyFill="0" applyBorder="0" applyAlignment="0" applyProtection="0"/>
    <xf numFmtId="2" fontId="207" fillId="0" borderId="0"/>
    <xf numFmtId="0" fontId="208" fillId="0" borderId="0" applyNumberFormat="0" applyFill="0" applyBorder="0" applyAlignment="0" applyProtection="0">
      <alignment vertical="top"/>
      <protection locked="0"/>
    </xf>
    <xf numFmtId="0" fontId="209" fillId="23" borderId="24" applyNumberFormat="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0" fontId="94" fillId="67" borderId="9" applyNumberFormat="0" applyBorder="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167" fontId="211"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278" fontId="11" fillId="10" borderId="9" applyNumberFormat="0" applyFont="0" applyAlignment="0">
      <protection locked="0"/>
    </xf>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210" fillId="2" borderId="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279" fontId="212" fillId="10" borderId="0" applyProtection="0">
      <alignment horizontal="right" vertical="center"/>
      <protection locked="0"/>
    </xf>
    <xf numFmtId="10" fontId="213" fillId="0" borderId="0">
      <protection locked="0"/>
    </xf>
    <xf numFmtId="280" fontId="214" fillId="0" borderId="0" applyFill="0" applyBorder="0" applyProtection="0"/>
    <xf numFmtId="281" fontId="214" fillId="0" borderId="0" applyFill="0" applyBorder="0" applyProtection="0"/>
    <xf numFmtId="282" fontId="214" fillId="0" borderId="0" applyFill="0" applyBorder="0" applyProtection="0"/>
    <xf numFmtId="37" fontId="114" fillId="68" borderId="0">
      <protection locked="0"/>
    </xf>
    <xf numFmtId="0" fontId="141" fillId="0" borderId="0" applyNumberFormat="0" applyFill="0" applyBorder="0" applyAlignment="0">
      <protection locked="0"/>
    </xf>
    <xf numFmtId="15" fontId="213" fillId="0" borderId="0">
      <protection locked="0"/>
    </xf>
    <xf numFmtId="2" fontId="213" fillId="0" borderId="25">
      <protection locked="0"/>
    </xf>
    <xf numFmtId="283" fontId="215" fillId="67" borderId="0" applyNumberFormat="0" applyFont="0" applyBorder="0" applyAlignment="0">
      <alignment horizontal="right"/>
      <protection locked="0"/>
    </xf>
    <xf numFmtId="174" fontId="15" fillId="0" borderId="0">
      <alignment vertical="top"/>
    </xf>
    <xf numFmtId="174" fontId="15" fillId="7" borderId="0">
      <alignment vertical="top"/>
    </xf>
    <xf numFmtId="284" fontId="15" fillId="8" borderId="0">
      <alignment vertical="top"/>
    </xf>
    <xf numFmtId="0" fontId="213" fillId="0" borderId="0">
      <protection locked="0"/>
    </xf>
    <xf numFmtId="3" fontId="44" fillId="0" borderId="0"/>
    <xf numFmtId="167" fontId="216" fillId="69" borderId="0" applyNumberFormat="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285" fontId="217" fillId="0" borderId="46" applyFont="0" applyFill="0" applyBorder="0" applyAlignment="0" applyProtection="0"/>
    <xf numFmtId="167" fontId="218" fillId="0" borderId="0" applyNumberFormat="0" applyFill="0" applyBorder="0" applyAlignment="0" applyProtection="0">
      <alignment vertical="top"/>
      <protection locked="0"/>
    </xf>
    <xf numFmtId="167" fontId="219" fillId="0" borderId="0">
      <alignment vertical="center"/>
    </xf>
    <xf numFmtId="167" fontId="219" fillId="0" borderId="0">
      <alignment vertical="center"/>
    </xf>
    <xf numFmtId="167" fontId="219" fillId="0" borderId="0">
      <alignment vertical="center"/>
    </xf>
    <xf numFmtId="166" fontId="220" fillId="0" borderId="0" applyFill="0" applyBorder="0" applyProtection="0">
      <alignment vertical="top"/>
    </xf>
    <xf numFmtId="286" fontId="46" fillId="0" borderId="0" applyFill="0" applyBorder="0">
      <alignment horizontal="right"/>
      <protection locked="0"/>
    </xf>
    <xf numFmtId="0" fontId="221" fillId="70" borderId="47">
      <alignment horizontal="left" vertical="center" wrapText="1"/>
    </xf>
    <xf numFmtId="0" fontId="221" fillId="70" borderId="47">
      <alignment horizontal="left" vertical="center" wrapText="1"/>
    </xf>
    <xf numFmtId="3" fontId="222" fillId="71" borderId="47">
      <protection locked="0"/>
    </xf>
    <xf numFmtId="3" fontId="222" fillId="71" borderId="47">
      <protection locked="0"/>
    </xf>
    <xf numFmtId="165" fontId="223" fillId="72" borderId="47">
      <alignment horizontal="left"/>
      <protection locked="0"/>
    </xf>
    <xf numFmtId="165" fontId="223" fillId="72" borderId="47">
      <alignment horizontal="left"/>
      <protection locked="0"/>
    </xf>
    <xf numFmtId="287" fontId="223" fillId="72" borderId="47">
      <protection locked="0"/>
    </xf>
    <xf numFmtId="287" fontId="223" fillId="72" borderId="47">
      <protection locked="0"/>
    </xf>
    <xf numFmtId="0" fontId="223" fillId="72" borderId="47">
      <alignment horizontal="center"/>
      <protection locked="0"/>
    </xf>
    <xf numFmtId="0" fontId="223" fillId="72" borderId="47">
      <alignment horizontal="center"/>
      <protection locked="0"/>
    </xf>
    <xf numFmtId="197" fontId="11" fillId="73" borderId="9">
      <alignment vertical="center"/>
    </xf>
    <xf numFmtId="288" fontId="14" fillId="0" borderId="0"/>
    <xf numFmtId="288" fontId="14" fillId="0" borderId="0"/>
    <xf numFmtId="289" fontId="14" fillId="0" borderId="0"/>
    <xf numFmtId="289" fontId="14" fillId="0" borderId="0"/>
    <xf numFmtId="290" fontId="11" fillId="0" borderId="0" applyFont="0" applyFill="0" applyBorder="0" applyAlignment="0" applyProtection="0"/>
    <xf numFmtId="291" fontId="11" fillId="0" borderId="0" applyFont="0" applyFill="0" applyBorder="0" applyAlignment="0" applyProtection="0"/>
    <xf numFmtId="38" fontId="224" fillId="0" borderId="0"/>
    <xf numFmtId="38" fontId="225" fillId="0" borderId="0"/>
    <xf numFmtId="38" fontId="226" fillId="0" borderId="0"/>
    <xf numFmtId="38" fontId="227" fillId="0" borderId="0"/>
    <xf numFmtId="167" fontId="228" fillId="0" borderId="0"/>
    <xf numFmtId="167" fontId="228" fillId="0" borderId="0"/>
    <xf numFmtId="167" fontId="14" fillId="0" borderId="0">
      <alignment horizontal="left"/>
    </xf>
    <xf numFmtId="167" fontId="14" fillId="0" borderId="0">
      <alignment horizontal="left"/>
    </xf>
    <xf numFmtId="195" fontId="229" fillId="74" borderId="48" applyBorder="0" applyAlignment="0">
      <alignment horizontal="left" indent="1"/>
    </xf>
    <xf numFmtId="167" fontId="203" fillId="0" borderId="0" applyNumberFormat="0" applyFill="0" applyBorder="0" applyAlignment="0" applyProtection="0">
      <alignment vertical="top"/>
      <protection locked="0"/>
    </xf>
    <xf numFmtId="196" fontId="31" fillId="0" borderId="0" applyFill="0" applyBorder="0" applyAlignment="0" applyProtection="0"/>
    <xf numFmtId="197" fontId="230" fillId="0" borderId="25" applyNumberFormat="0" applyFill="0" applyBorder="0" applyAlignment="0" applyProtection="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31"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31"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31" fillId="0" borderId="0" applyFill="0" applyBorder="0" applyAlignment="0"/>
    <xf numFmtId="212" fontId="14" fillId="0" borderId="0" applyFill="0" applyBorder="0" applyAlignment="0"/>
    <xf numFmtId="212" fontId="14" fillId="0" borderId="0" applyFill="0" applyBorder="0" applyAlignment="0"/>
    <xf numFmtId="0" fontId="232"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10"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7" fontId="233" fillId="0" borderId="49" applyNumberFormat="0" applyFill="0" applyAlignment="0" applyProtection="0"/>
    <xf numFmtId="169" fontId="77" fillId="0" borderId="0"/>
    <xf numFmtId="0" fontId="20" fillId="0" borderId="0"/>
    <xf numFmtId="167" fontId="73" fillId="0" borderId="0"/>
    <xf numFmtId="166" fontId="234" fillId="0" borderId="0"/>
    <xf numFmtId="0" fontId="11" fillId="0" borderId="0">
      <alignment horizontal="center"/>
    </xf>
    <xf numFmtId="200" fontId="235" fillId="0" borderId="50" applyFill="0" applyBorder="0">
      <alignment horizontal="left"/>
    </xf>
    <xf numFmtId="0" fontId="11" fillId="0" borderId="0" applyFont="0" applyFill="0" applyBorder="0" applyAlignment="0" applyProtection="0"/>
    <xf numFmtId="0" fontId="11" fillId="0" borderId="0" applyFont="0" applyFill="0" applyBorder="0" applyAlignment="0" applyProtection="0"/>
    <xf numFmtId="292" fontId="11" fillId="0" borderId="0" applyFont="0" applyFill="0" applyBorder="0" applyAlignment="0" applyProtection="0"/>
    <xf numFmtId="293" fontId="11" fillId="0" borderId="0" applyFont="0" applyFill="0" applyBorder="0" applyAlignment="0" applyProtection="0"/>
    <xf numFmtId="167" fontId="10" fillId="0" borderId="0" applyFont="0" applyFill="0" applyBorder="0" applyAlignment="0" applyProtection="0"/>
    <xf numFmtId="294" fontId="14" fillId="0" borderId="0" applyFont="0" applyFill="0" applyBorder="0" applyAlignment="0" applyProtection="0"/>
    <xf numFmtId="167" fontId="10" fillId="0" borderId="0" applyFont="0" applyFill="0" applyBorder="0" applyAlignment="0" applyProtection="0"/>
    <xf numFmtId="2" fontId="44" fillId="0" borderId="51" applyFont="0" applyFill="0" applyBorder="0" applyAlignment="0"/>
    <xf numFmtId="37" fontId="14" fillId="0" borderId="0" applyFont="0" applyFill="0" applyBorder="0" applyAlignment="0" applyProtection="0"/>
    <xf numFmtId="167" fontId="14" fillId="0" borderId="0" applyFont="0" applyFill="0" applyBorder="0" applyAlignment="0" applyProtection="0"/>
    <xf numFmtId="295" fontId="14" fillId="0" borderId="0" applyFont="0" applyFill="0" applyBorder="0" applyAlignment="0" applyProtection="0"/>
    <xf numFmtId="296" fontId="14" fillId="0" borderId="0" applyFont="0" applyFill="0" applyBorder="0" applyAlignment="0" applyProtection="0"/>
    <xf numFmtId="295" fontId="14"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7" fontId="11" fillId="0" borderId="0" applyFont="0" applyFill="0" applyBorder="0" applyAlignment="0" applyProtection="0"/>
    <xf numFmtId="298" fontId="11" fillId="0" borderId="0" applyFont="0" applyFill="0" applyBorder="0" applyAlignment="0" applyProtection="0"/>
    <xf numFmtId="167" fontId="11" fillId="0" borderId="0" applyFont="0" applyFill="0" applyBorder="0" applyAlignment="0" applyProtection="0"/>
    <xf numFmtId="167" fontId="11" fillId="0" borderId="0" applyFont="0" applyFill="0" applyBorder="0" applyAlignment="0" applyProtection="0"/>
    <xf numFmtId="299" fontId="17" fillId="0" borderId="0" applyFont="0" applyFill="0" applyBorder="0" applyAlignment="0" applyProtection="0"/>
    <xf numFmtId="300" fontId="17" fillId="0" borderId="0" applyFont="0" applyFill="0" applyBorder="0" applyAlignment="0" applyProtection="0"/>
    <xf numFmtId="301" fontId="17" fillId="0" borderId="0" applyFont="0" applyFill="0" applyBorder="0" applyAlignment="0" applyProtection="0"/>
    <xf numFmtId="263" fontId="88" fillId="0" borderId="0" applyFont="0" applyFill="0" applyBorder="0" applyAlignment="0" applyProtection="0"/>
    <xf numFmtId="167" fontId="236" fillId="0" borderId="0">
      <alignment horizontal="left" vertical="center"/>
    </xf>
    <xf numFmtId="0" fontId="237"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238" fillId="9" borderId="0" applyNumberFormat="0" applyBorder="0" applyAlignment="0" applyProtection="0"/>
    <xf numFmtId="167" fontId="10" fillId="0" borderId="0"/>
    <xf numFmtId="167" fontId="41" fillId="0" borderId="0"/>
    <xf numFmtId="167" fontId="10" fillId="0" borderId="0"/>
    <xf numFmtId="0" fontId="41" fillId="0" borderId="0"/>
    <xf numFmtId="37" fontId="239" fillId="0" borderId="0"/>
    <xf numFmtId="167" fontId="27" fillId="0" borderId="0"/>
    <xf numFmtId="1" fontId="240" fillId="0" borderId="0" applyProtection="0"/>
    <xf numFmtId="167" fontId="46" fillId="0" borderId="17"/>
    <xf numFmtId="167" fontId="46" fillId="0" borderId="17"/>
    <xf numFmtId="167" fontId="46" fillId="0" borderId="17"/>
    <xf numFmtId="167" fontId="10" fillId="0" borderId="0"/>
    <xf numFmtId="167" fontId="11" fillId="0" borderId="0"/>
    <xf numFmtId="167" fontId="241" fillId="0" borderId="0"/>
    <xf numFmtId="167" fontId="11" fillId="0" borderId="0"/>
    <xf numFmtId="302" fontId="14" fillId="0" borderId="0"/>
    <xf numFmtId="167" fontId="10" fillId="0" borderId="0"/>
    <xf numFmtId="0" fontId="241" fillId="0" borderId="0"/>
    <xf numFmtId="167" fontId="241" fillId="0" borderId="0"/>
    <xf numFmtId="167" fontId="127" fillId="0" borderId="0"/>
    <xf numFmtId="167" fontId="127"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14" fillId="0" borderId="0"/>
    <xf numFmtId="167" fontId="242"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99"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2" fillId="0" borderId="0"/>
    <xf numFmtId="167" fontId="99" fillId="0" borderId="0"/>
    <xf numFmtId="167" fontId="99" fillId="0" borderId="0"/>
    <xf numFmtId="167" fontId="99" fillId="0" borderId="0"/>
    <xf numFmtId="167" fontId="99" fillId="0" borderId="0"/>
    <xf numFmtId="167" fontId="99" fillId="0" borderId="0"/>
    <xf numFmtId="167" fontId="99"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0" fontId="14" fillId="0" borderId="0"/>
    <xf numFmtId="167"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7" fillId="0" borderId="0"/>
    <xf numFmtId="167" fontId="14" fillId="0" borderId="0"/>
    <xf numFmtId="167" fontId="14" fillId="0" borderId="0"/>
    <xf numFmtId="167" fontId="10" fillId="0" borderId="0"/>
    <xf numFmtId="167" fontId="14" fillId="0" borderId="0"/>
    <xf numFmtId="167" fontId="14" fillId="0" borderId="0"/>
    <xf numFmtId="167" fontId="14" fillId="0" borderId="0"/>
    <xf numFmtId="167" fontId="58" fillId="0" borderId="0"/>
    <xf numFmtId="167" fontId="4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167" fontId="14"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1"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58" fillId="0" borderId="0"/>
    <xf numFmtId="0" fontId="58" fillId="0" borderId="0"/>
    <xf numFmtId="0" fontId="58" fillId="0" borderId="0"/>
    <xf numFmtId="0" fontId="14" fillId="0" borderId="0"/>
    <xf numFmtId="0" fontId="58" fillId="0" borderId="0"/>
    <xf numFmtId="167" fontId="10" fillId="0" borderId="0"/>
    <xf numFmtId="167" fontId="14" fillId="0" borderId="0"/>
    <xf numFmtId="0" fontId="1" fillId="0" borderId="0"/>
    <xf numFmtId="0" fontId="58" fillId="0" borderId="0"/>
    <xf numFmtId="167" fontId="10" fillId="0" borderId="0"/>
    <xf numFmtId="167" fontId="14" fillId="0" borderId="0"/>
    <xf numFmtId="0" fontId="10"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227" fontId="243" fillId="0" borderId="0"/>
    <xf numFmtId="227" fontId="243" fillId="0" borderId="0"/>
    <xf numFmtId="227" fontId="243"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167" fontId="14" fillId="0" borderId="0"/>
    <xf numFmtId="0"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0" fontId="6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4" fillId="0" borderId="0"/>
    <xf numFmtId="167" fontId="10" fillId="0" borderId="0"/>
    <xf numFmtId="167" fontId="14" fillId="0" borderId="0"/>
    <xf numFmtId="227" fontId="11" fillId="0" borderId="0"/>
    <xf numFmtId="227" fontId="243" fillId="0" borderId="0"/>
    <xf numFmtId="227" fontId="243" fillId="0" borderId="0"/>
    <xf numFmtId="227" fontId="243" fillId="0" borderId="0"/>
    <xf numFmtId="227" fontId="243"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74" fillId="0" borderId="0" applyProtection="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227" fontId="11" fillId="0" borderId="0"/>
    <xf numFmtId="167" fontId="14"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0" fontId="10" fillId="0" borderId="0"/>
    <xf numFmtId="167" fontId="10" fillId="0" borderId="0"/>
    <xf numFmtId="0" fontId="14" fillId="0" borderId="0" applyNumberFormat="0" applyFont="0" applyFill="0" applyBorder="0" applyAlignment="0" applyProtection="0"/>
    <xf numFmtId="0" fontId="74" fillId="0" borderId="0" applyProtection="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11" fillId="0" borderId="0"/>
    <xf numFmtId="227" fontId="11" fillId="0" borderId="0"/>
    <xf numFmtId="16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1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227" fontId="11" fillId="0" borderId="0"/>
    <xf numFmtId="0" fontId="74" fillId="0" borderId="0" applyProtection="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227" fontId="243" fillId="0" borderId="0"/>
    <xf numFmtId="0" fontId="74" fillId="0" borderId="0" applyProtection="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99" fillId="0" borderId="0" applyNumberFormat="0" applyFill="0" applyBorder="0" applyAlignment="0" applyProtection="0"/>
    <xf numFmtId="0" fontId="244" fillId="0" borderId="0" applyNumberFormat="0" applyFill="0" applyBorder="0" applyAlignment="0" applyProtection="0">
      <alignment vertical="top"/>
      <protection locked="0"/>
    </xf>
    <xf numFmtId="167" fontId="245" fillId="0" borderId="0"/>
    <xf numFmtId="167" fontId="14" fillId="0" borderId="0"/>
    <xf numFmtId="0" fontId="14" fillId="0" borderId="0"/>
    <xf numFmtId="167" fontId="58" fillId="0" borderId="0"/>
    <xf numFmtId="167" fontId="1" fillId="0" borderId="0"/>
    <xf numFmtId="167" fontId="58" fillId="0" borderId="0"/>
    <xf numFmtId="167" fontId="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4" fillId="0" borderId="0">
      <alignment vertical="center"/>
    </xf>
    <xf numFmtId="0" fontId="1" fillId="0" borderId="0"/>
    <xf numFmtId="167" fontId="1" fillId="0" borderId="0"/>
    <xf numFmtId="0" fontId="74" fillId="0" borderId="0" applyProtection="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0" fontId="199" fillId="0" borderId="0" applyNumberFormat="0" applyFill="0" applyBorder="0" applyAlignment="0" applyProtection="0"/>
    <xf numFmtId="227" fontId="14" fillId="0" borderId="0"/>
    <xf numFmtId="227" fontId="14" fillId="0" borderId="0"/>
    <xf numFmtId="167" fontId="14" fillId="0" borderId="0"/>
    <xf numFmtId="167" fontId="1" fillId="0" borderId="0"/>
    <xf numFmtId="167" fontId="14" fillId="0" borderId="0"/>
    <xf numFmtId="227" fontId="14" fillId="0" borderId="0"/>
    <xf numFmtId="0" fontId="74" fillId="0" borderId="0" applyProtection="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227" fontId="14" fillId="0" borderId="0"/>
    <xf numFmtId="167" fontId="58" fillId="0" borderId="0"/>
    <xf numFmtId="167" fontId="57" fillId="0" borderId="0"/>
    <xf numFmtId="167" fontId="14" fillId="0" borderId="0"/>
    <xf numFmtId="167" fontId="57" fillId="0" borderId="0"/>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227" fontId="14" fillId="0" borderId="0"/>
    <xf numFmtId="167" fontId="58" fillId="0" borderId="0"/>
    <xf numFmtId="22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 fillId="0" borderId="0"/>
    <xf numFmtId="167" fontId="56" fillId="0" borderId="0"/>
    <xf numFmtId="167" fontId="14" fillId="0" borderId="0"/>
    <xf numFmtId="167" fontId="58" fillId="0" borderId="0"/>
    <xf numFmtId="167" fontId="58" fillId="0" borderId="0"/>
    <xf numFmtId="167" fontId="58" fillId="0" borderId="0"/>
    <xf numFmtId="0" fontId="58" fillId="0" borderId="0"/>
    <xf numFmtId="167" fontId="58"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4" fillId="0" borderId="0">
      <alignment vertical="center"/>
    </xf>
    <xf numFmtId="167" fontId="14"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1" fillId="0" borderId="0"/>
    <xf numFmtId="167" fontId="14" fillId="0" borderId="0"/>
    <xf numFmtId="167" fontId="11" fillId="0" borderId="0"/>
    <xf numFmtId="167" fontId="14"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0"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4" fillId="0" borderId="0"/>
    <xf numFmtId="0" fontId="10" fillId="0" borderId="0"/>
    <xf numFmtId="167" fontId="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11"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0" fontId="58" fillId="0" borderId="0"/>
    <xf numFmtId="0" fontId="58" fillId="0" borderId="0"/>
    <xf numFmtId="0" fontId="58" fillId="0" borderId="0"/>
    <xf numFmtId="0" fontId="58" fillId="0" borderId="0"/>
    <xf numFmtId="0" fontId="58" fillId="0" borderId="0"/>
    <xf numFmtId="0" fontId="58" fillId="0" borderId="0"/>
    <xf numFmtId="167" fontId="58"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0"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5" fillId="0" borderId="0"/>
    <xf numFmtId="0" fontId="242" fillId="0" borderId="0"/>
    <xf numFmtId="167" fontId="1" fillId="0" borderId="0"/>
    <xf numFmtId="167" fontId="14" fillId="0" borderId="0"/>
    <xf numFmtId="167" fontId="11" fillId="0" borderId="0"/>
    <xf numFmtId="0" fontId="245"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0" fontId="14"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246" fillId="0" borderId="0"/>
    <xf numFmtId="167" fontId="246" fillId="0" borderId="0"/>
    <xf numFmtId="167" fontId="246" fillId="0" borderId="0"/>
    <xf numFmtId="167" fontId="246" fillId="0" borderId="0"/>
    <xf numFmtId="0" fontId="94" fillId="0" borderId="0"/>
    <xf numFmtId="167" fontId="14" fillId="0" borderId="0"/>
    <xf numFmtId="167" fontId="94" fillId="0" borderId="0"/>
    <xf numFmtId="167" fontId="58" fillId="0" borderId="0"/>
    <xf numFmtId="167" fontId="58" fillId="0" borderId="0"/>
    <xf numFmtId="167" fontId="58" fillId="0" borderId="0"/>
    <xf numFmtId="167" fontId="58" fillId="0" borderId="0"/>
    <xf numFmtId="167" fontId="58" fillId="0" borderId="0"/>
    <xf numFmtId="167" fontId="246"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14" fillId="0" borderId="0"/>
    <xf numFmtId="167" fontId="37" fillId="0" borderId="52"/>
    <xf numFmtId="167" fontId="247" fillId="0" borderId="0"/>
    <xf numFmtId="0" fontId="63" fillId="0" borderId="0"/>
    <xf numFmtId="167" fontId="63" fillId="0" borderId="0"/>
    <xf numFmtId="178" fontId="63" fillId="0" borderId="0"/>
    <xf numFmtId="167" fontId="248" fillId="0" borderId="0"/>
    <xf numFmtId="167" fontId="20" fillId="0" borderId="0"/>
    <xf numFmtId="167" fontId="249" fillId="0" borderId="0"/>
    <xf numFmtId="0" fontId="20" fillId="0" borderId="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14"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0" fontId="250"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7" fillId="34" borderId="53"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167" fontId="58" fillId="4" borderId="6" applyNumberFormat="0" applyFont="0" applyAlignment="0" applyProtection="0"/>
    <xf numFmtId="303" fontId="251" fillId="0" borderId="52"/>
    <xf numFmtId="303" fontId="252" fillId="0" borderId="52"/>
    <xf numFmtId="304" fontId="11" fillId="11" borderId="0"/>
    <xf numFmtId="305" fontId="253" fillId="0" borderId="0"/>
    <xf numFmtId="227" fontId="205" fillId="0" borderId="0" applyFont="0" applyFill="0" applyBorder="0" applyAlignment="0" applyProtection="0"/>
    <xf numFmtId="234" fontId="205" fillId="0" borderId="0" applyFont="0" applyFill="0" applyBorder="0" applyAlignment="0" applyProtection="0"/>
    <xf numFmtId="241" fontId="93" fillId="0" borderId="0" applyFill="0" applyBorder="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0" fontId="254"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255" fillId="54" borderId="54" applyNumberFormat="0" applyAlignment="0" applyProtection="0"/>
    <xf numFmtId="167" fontId="10" fillId="54" borderId="54" applyNumberFormat="0" applyAlignment="0" applyProtection="0"/>
    <xf numFmtId="167" fontId="255" fillId="54" borderId="54" applyNumberFormat="0" applyAlignment="0" applyProtection="0"/>
    <xf numFmtId="167" fontId="255" fillId="54" borderId="54" applyNumberFormat="0" applyAlignment="0" applyProtection="0"/>
    <xf numFmtId="40" fontId="99" fillId="27" borderId="0">
      <alignment horizontal="right"/>
    </xf>
    <xf numFmtId="167" fontId="256" fillId="70" borderId="0">
      <alignment horizontal="center"/>
    </xf>
    <xf numFmtId="167" fontId="257" fillId="75" borderId="0"/>
    <xf numFmtId="167" fontId="258" fillId="27" borderId="0" applyBorder="0">
      <alignment horizontal="centerContinuous"/>
    </xf>
    <xf numFmtId="167" fontId="259" fillId="75" borderId="0" applyBorder="0">
      <alignment horizontal="centerContinuous"/>
    </xf>
    <xf numFmtId="167" fontId="182" fillId="0" borderId="0" applyNumberFormat="0" applyFill="0" applyBorder="0" applyAlignment="0" applyProtection="0"/>
    <xf numFmtId="178" fontId="76" fillId="0" borderId="0">
      <alignment vertical="center"/>
    </xf>
    <xf numFmtId="167" fontId="260" fillId="0" borderId="0"/>
    <xf numFmtId="167" fontId="260" fillId="0" borderId="0"/>
    <xf numFmtId="167" fontId="260" fillId="0" borderId="0"/>
    <xf numFmtId="1" fontId="261" fillId="0" borderId="0" applyProtection="0">
      <alignment horizontal="right" vertical="center"/>
    </xf>
    <xf numFmtId="167" fontId="262" fillId="11" borderId="0"/>
    <xf numFmtId="200" fontId="263" fillId="0" borderId="20">
      <alignment vertical="center"/>
    </xf>
    <xf numFmtId="306" fontId="11" fillId="0" borderId="0" applyFont="0" applyFill="0" applyBorder="0" applyAlignment="0" applyProtection="0"/>
    <xf numFmtId="307" fontId="11"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1"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8"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1"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09"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1"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310" fontId="14" fillId="0" borderId="0" applyFont="0" applyFill="0" applyBorder="0" applyAlignment="0" applyProtection="0"/>
    <xf numFmtId="219" fontId="100"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10" fontId="41" fillId="0" borderId="0" applyFont="0" applyFill="0" applyBorder="0" applyAlignment="0" applyProtection="0"/>
    <xf numFmtId="221" fontId="14" fillId="0" borderId="0" applyFont="0" applyFill="0" applyBorder="0" applyAlignment="0" applyProtection="0"/>
    <xf numFmtId="221" fontId="14" fillId="0" borderId="0" applyFont="0" applyFill="0" applyBorder="0" applyAlignment="0" applyProtection="0"/>
    <xf numFmtId="292" fontId="100" fillId="0" borderId="0" applyFont="0" applyFill="0" applyBorder="0" applyAlignment="0" applyProtection="0"/>
    <xf numFmtId="311" fontId="14" fillId="0" borderId="0" applyFont="0" applyFill="0" applyBorder="0" applyAlignment="0" applyProtection="0"/>
    <xf numFmtId="311" fontId="14" fillId="0" borderId="0" applyFont="0" applyFill="0" applyBorder="0" applyAlignment="0" applyProtection="0"/>
    <xf numFmtId="312" fontId="14" fillId="0" borderId="0" applyFont="0" applyFill="0" applyBorder="0" applyAlignment="0" applyProtection="0"/>
    <xf numFmtId="312" fontId="14" fillId="0" borderId="0" applyFont="0" applyFill="0" applyBorder="0" applyAlignment="0" applyProtection="0"/>
    <xf numFmtId="166" fontId="36" fillId="0" borderId="0" applyFont="0" applyFill="0" applyBorder="0" applyAlignment="0" applyProtection="0"/>
    <xf numFmtId="10" fontId="11"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1"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1"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3"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1"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4"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1"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5"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1"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6"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1"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7"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1"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318" fontId="14"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4"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10" fillId="0" borderId="0" applyFont="0" applyFill="0" applyBorder="0" applyAlignment="0" applyProtection="0"/>
    <xf numFmtId="9" fontId="41" fillId="0" borderId="0" applyFont="0" applyFill="0" applyBorder="0" applyAlignment="0" applyProtection="0"/>
    <xf numFmtId="9" fontId="41"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6"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4" fillId="0" borderId="0" applyFill="0" applyBorder="0" applyAlignment="0" applyProtection="0"/>
    <xf numFmtId="9" fontId="41" fillId="0" borderId="0" applyFont="0" applyFill="0" applyBorder="0" applyAlignment="0" applyProtection="0"/>
    <xf numFmtId="167" fontId="45" fillId="0" borderId="0"/>
    <xf numFmtId="9" fontId="14" fillId="0" borderId="0" applyFont="0" applyFill="0" applyBorder="0" applyAlignment="0" applyProtection="0"/>
    <xf numFmtId="9" fontId="58"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14" fillId="0" borderId="0" applyFill="0" applyBorder="0" applyAlignment="0" applyProtection="0"/>
    <xf numFmtId="9" fontId="1"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14"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8" fillId="0" borderId="0" applyFont="0" applyFill="0" applyBorder="0" applyAlignment="0" applyProtection="0"/>
    <xf numFmtId="9" fontId="57"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7" fillId="0" borderId="0" applyFont="0" applyFill="0" applyBorder="0" applyAlignment="0" applyProtection="0"/>
    <xf numFmtId="9" fontId="57"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9" fontId="11" fillId="0" borderId="0" applyFont="0" applyFill="0" applyBorder="0" applyAlignment="0" applyProtection="0"/>
    <xf numFmtId="319" fontId="94" fillId="44" borderId="55"/>
    <xf numFmtId="320" fontId="94" fillId="0" borderId="55" applyFont="0" applyFill="0" applyBorder="0" applyAlignment="0" applyProtection="0">
      <protection locked="0"/>
    </xf>
    <xf numFmtId="167" fontId="37" fillId="0" borderId="0"/>
    <xf numFmtId="167" fontId="37" fillId="0" borderId="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9" fontId="14" fillId="64"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66"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10" fontId="14" fillId="0" borderId="0" applyFont="0" applyFill="0" applyBorder="0" applyAlignment="0" applyProtection="0"/>
    <xf numFmtId="9" fontId="93" fillId="0" borderId="19" applyFill="0" applyBorder="0"/>
    <xf numFmtId="182" fontId="93" fillId="0" borderId="0" applyFill="0" applyBorder="0"/>
    <xf numFmtId="234" fontId="93" fillId="0" borderId="0" applyFill="0" applyBorder="0"/>
    <xf numFmtId="321" fontId="20" fillId="0" borderId="0"/>
    <xf numFmtId="322" fontId="20" fillId="0" borderId="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222" fontId="20" fillId="0" borderId="0" applyFill="0" applyBorder="0" applyAlignment="0"/>
    <xf numFmtId="209" fontId="264" fillId="0" borderId="0" applyFill="0" applyBorder="0" applyAlignment="0"/>
    <xf numFmtId="210" fontId="14" fillId="0" borderId="0" applyFill="0" applyBorder="0" applyAlignment="0"/>
    <xf numFmtId="210" fontId="14" fillId="0" borderId="0" applyFill="0" applyBorder="0" applyAlignment="0"/>
    <xf numFmtId="223" fontId="20" fillId="0" borderId="0" applyFill="0" applyBorder="0" applyAlignment="0"/>
    <xf numFmtId="224" fontId="264" fillId="0" borderId="0" applyFill="0" applyBorder="0" applyAlignment="0"/>
    <xf numFmtId="225" fontId="14" fillId="0" borderId="0" applyFill="0" applyBorder="0" applyAlignment="0"/>
    <xf numFmtId="225" fontId="14" fillId="0" borderId="0" applyFill="0" applyBorder="0" applyAlignment="0"/>
    <xf numFmtId="171" fontId="20" fillId="0" borderId="0" applyFill="0" applyBorder="0" applyAlignment="0"/>
    <xf numFmtId="211" fontId="264" fillId="0" borderId="0" applyFill="0" applyBorder="0" applyAlignment="0"/>
    <xf numFmtId="212" fontId="14" fillId="0" borderId="0" applyFill="0" applyBorder="0" applyAlignment="0"/>
    <xf numFmtId="212" fontId="14" fillId="0" borderId="0" applyFill="0" applyBorder="0" applyAlignment="0"/>
    <xf numFmtId="3" fontId="10" fillId="0" borderId="0"/>
    <xf numFmtId="3" fontId="166" fillId="0" borderId="0"/>
    <xf numFmtId="3" fontId="167" fillId="0" borderId="0"/>
    <xf numFmtId="3" fontId="166" fillId="0" borderId="0"/>
    <xf numFmtId="3" fontId="166" fillId="0" borderId="0"/>
    <xf numFmtId="3" fontId="166" fillId="0" borderId="0"/>
    <xf numFmtId="3" fontId="10" fillId="0" borderId="0"/>
    <xf numFmtId="3" fontId="166" fillId="0" borderId="0"/>
    <xf numFmtId="167" fontId="260" fillId="0" borderId="0"/>
    <xf numFmtId="167" fontId="260" fillId="0" borderId="0"/>
    <xf numFmtId="167" fontId="260" fillId="0" borderId="0"/>
    <xf numFmtId="167" fontId="265" fillId="0" borderId="0" applyNumberFormat="0" applyFill="0" applyBorder="0" applyAlignment="0" applyProtection="0">
      <alignment horizontal="left"/>
      <protection locked="0"/>
    </xf>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141" fillId="0" borderId="9" applyNumberFormat="0" applyProtection="0"/>
    <xf numFmtId="167" fontId="251" fillId="0" borderId="0"/>
    <xf numFmtId="167" fontId="266" fillId="0" borderId="0"/>
    <xf numFmtId="167" fontId="267" fillId="0" borderId="0"/>
    <xf numFmtId="167" fontId="252" fillId="0" borderId="0"/>
    <xf numFmtId="323" fontId="44" fillId="0" borderId="0" applyNumberFormat="0" applyFill="0" applyBorder="0" applyAlignment="0" applyProtection="0">
      <alignment horizontal="left"/>
    </xf>
    <xf numFmtId="324" fontId="45" fillId="0" borderId="0"/>
    <xf numFmtId="3" fontId="28" fillId="0" borderId="0" applyFont="0" applyFill="0" applyBorder="0" applyAlignment="0"/>
    <xf numFmtId="167" fontId="10" fillId="0" borderId="0">
      <alignment horizontal="right"/>
    </xf>
    <xf numFmtId="166" fontId="268" fillId="0" borderId="0">
      <alignment horizontal="right"/>
    </xf>
    <xf numFmtId="167" fontId="10" fillId="0" borderId="0">
      <alignment horizontal="right"/>
    </xf>
    <xf numFmtId="166" fontId="269" fillId="0" borderId="0">
      <alignment horizontal="right"/>
    </xf>
    <xf numFmtId="178" fontId="270" fillId="0" borderId="0"/>
    <xf numFmtId="178" fontId="270" fillId="0" borderId="56">
      <alignment horizontal="centerContinuous"/>
    </xf>
    <xf numFmtId="167" fontId="271" fillId="0" borderId="57">
      <alignment vertical="center"/>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167" fontId="105" fillId="76" borderId="58" applyNumberFormat="0" applyProtection="0">
      <alignment horizontal="left" vertical="center" indent="1"/>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325" fontId="99" fillId="77" borderId="58" applyProtection="0">
      <alignment horizontal="right" vertical="center"/>
    </xf>
    <xf numFmtId="167" fontId="272" fillId="0" borderId="0">
      <alignment horizontal="left" vertical="top" wrapText="1"/>
    </xf>
    <xf numFmtId="167" fontId="10" fillId="0" borderId="0"/>
    <xf numFmtId="167" fontId="273" fillId="0" borderId="0"/>
    <xf numFmtId="167" fontId="10" fillId="0" borderId="0"/>
    <xf numFmtId="0" fontId="274" fillId="0" borderId="0"/>
    <xf numFmtId="167" fontId="45" fillId="0" borderId="13"/>
    <xf numFmtId="167" fontId="10" fillId="0" borderId="0">
      <alignment horizontal="right"/>
    </xf>
    <xf numFmtId="326" fontId="31" fillId="0" borderId="0">
      <alignment horizontal="right"/>
    </xf>
    <xf numFmtId="167" fontId="10" fillId="0" borderId="0">
      <alignment horizontal="right"/>
    </xf>
    <xf numFmtId="327" fontId="275" fillId="0" borderId="0">
      <alignment horizontal="right"/>
    </xf>
    <xf numFmtId="167" fontId="10" fillId="0" borderId="0">
      <alignment horizontal="right"/>
    </xf>
    <xf numFmtId="328" fontId="268" fillId="0" borderId="0">
      <alignment horizontal="right"/>
    </xf>
    <xf numFmtId="167" fontId="10" fillId="0" borderId="0">
      <alignment horizontal="right"/>
    </xf>
    <xf numFmtId="329" fontId="269" fillId="0" borderId="0">
      <alignment horizontal="right"/>
    </xf>
    <xf numFmtId="167" fontId="37" fillId="78" borderId="0" applyFont="0"/>
    <xf numFmtId="167" fontId="276" fillId="0" borderId="0" applyNumberFormat="0" applyFill="0" applyBorder="0" applyAlignment="0" applyProtection="0"/>
    <xf numFmtId="167" fontId="10" fillId="0" borderId="52"/>
    <xf numFmtId="167" fontId="169" fillId="0" borderId="52"/>
    <xf numFmtId="167" fontId="10" fillId="0" borderId="52"/>
    <xf numFmtId="0" fontId="169" fillId="0" borderId="52"/>
    <xf numFmtId="167" fontId="10" fillId="0" borderId="0">
      <alignment horizontal="right"/>
    </xf>
    <xf numFmtId="166" fontId="277" fillId="0" borderId="0">
      <alignment horizontal="right"/>
    </xf>
    <xf numFmtId="166" fontId="278" fillId="0" borderId="0">
      <alignment horizontal="right"/>
    </xf>
    <xf numFmtId="166" fontId="277" fillId="0" borderId="0">
      <alignment horizontal="right"/>
    </xf>
    <xf numFmtId="166" fontId="277" fillId="0" borderId="0">
      <alignment horizontal="right"/>
    </xf>
    <xf numFmtId="166" fontId="277" fillId="0" borderId="0">
      <alignment horizontal="right"/>
    </xf>
    <xf numFmtId="167" fontId="10" fillId="0" borderId="0">
      <alignment horizontal="right"/>
    </xf>
    <xf numFmtId="166" fontId="277" fillId="0" borderId="0">
      <alignment horizontal="right"/>
    </xf>
    <xf numFmtId="167" fontId="89" fillId="0" borderId="0" applyFill="0" applyBorder="0" applyAlignment="0" applyProtection="0"/>
    <xf numFmtId="167" fontId="63" fillId="0" borderId="0" applyNumberFormat="0" applyFill="0" applyBorder="0" applyAlignment="0" applyProtection="0">
      <alignment horizontal="center"/>
    </xf>
    <xf numFmtId="167" fontId="10" fillId="0" borderId="0"/>
    <xf numFmtId="167" fontId="275" fillId="0" borderId="0"/>
    <xf numFmtId="167" fontId="275" fillId="0" borderId="0"/>
    <xf numFmtId="167" fontId="31"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275" fillId="0" borderId="0"/>
    <xf numFmtId="167" fontId="10" fillId="0" borderId="0"/>
    <xf numFmtId="0" fontId="275" fillId="0" borderId="0"/>
    <xf numFmtId="167" fontId="275" fillId="0" borderId="0"/>
    <xf numFmtId="167" fontId="10" fillId="0" borderId="0">
      <alignment horizontal="right"/>
    </xf>
    <xf numFmtId="166" fontId="279" fillId="0" borderId="0">
      <alignment horizontal="right"/>
    </xf>
    <xf numFmtId="166" fontId="280" fillId="0" borderId="0">
      <alignment horizontal="right"/>
    </xf>
    <xf numFmtId="166" fontId="279" fillId="0" borderId="0">
      <alignment horizontal="right"/>
    </xf>
    <xf numFmtId="166" fontId="279" fillId="0" borderId="0">
      <alignment horizontal="right"/>
    </xf>
    <xf numFmtId="166" fontId="279" fillId="0" borderId="0">
      <alignment horizontal="right"/>
    </xf>
    <xf numFmtId="167" fontId="10" fillId="0" borderId="0">
      <alignment horizontal="right"/>
    </xf>
    <xf numFmtId="166" fontId="279" fillId="0" borderId="0">
      <alignment horizontal="right"/>
    </xf>
    <xf numFmtId="178" fontId="281" fillId="0" borderId="56"/>
    <xf numFmtId="330" fontId="282" fillId="0" borderId="9">
      <alignment horizontal="left" vertical="center"/>
      <protection locked="0"/>
    </xf>
    <xf numFmtId="167" fontId="58" fillId="0" borderId="0"/>
    <xf numFmtId="167" fontId="11" fillId="0" borderId="0"/>
    <xf numFmtId="167" fontId="11" fillId="0" borderId="0"/>
    <xf numFmtId="167" fontId="11"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1" fillId="0" borderId="0"/>
    <xf numFmtId="167" fontId="11"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58" fillId="0" borderId="0"/>
    <xf numFmtId="167" fontId="14" fillId="0" borderId="0"/>
    <xf numFmtId="167" fontId="14" fillId="0" borderId="0"/>
    <xf numFmtId="167" fontId="14" fillId="0" borderId="0"/>
    <xf numFmtId="167" fontId="14" fillId="0" borderId="0"/>
    <xf numFmtId="167" fontId="14"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167" fontId="283" fillId="0" borderId="0"/>
    <xf numFmtId="167" fontId="10" fillId="0" borderId="0"/>
    <xf numFmtId="0" fontId="284" fillId="0" borderId="0"/>
    <xf numFmtId="167" fontId="10" fillId="0" borderId="0">
      <alignment horizontal="right"/>
    </xf>
    <xf numFmtId="327" fontId="275" fillId="0" borderId="0">
      <alignment horizontal="right"/>
    </xf>
    <xf numFmtId="327" fontId="275" fillId="0" borderId="0">
      <alignment horizontal="right"/>
    </xf>
    <xf numFmtId="326" fontId="31"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327" fontId="275" fillId="0" borderId="0">
      <alignment horizontal="right"/>
    </xf>
    <xf numFmtId="167" fontId="10" fillId="0" borderId="0">
      <alignment horizontal="right"/>
    </xf>
    <xf numFmtId="327" fontId="275" fillId="0" borderId="0">
      <alignment horizontal="right"/>
    </xf>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167" fontId="94"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0"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0" fillId="0" borderId="0"/>
    <xf numFmtId="167" fontId="285" fillId="0" borderId="0"/>
    <xf numFmtId="167" fontId="27" fillId="0" borderId="0"/>
    <xf numFmtId="167" fontId="27" fillId="0" borderId="0"/>
    <xf numFmtId="167" fontId="27" fillId="0" borderId="0"/>
    <xf numFmtId="0" fontId="285" fillId="0" borderId="0"/>
    <xf numFmtId="167" fontId="286" fillId="0" borderId="0"/>
    <xf numFmtId="167" fontId="287" fillId="0" borderId="0"/>
    <xf numFmtId="40" fontId="288" fillId="0" borderId="0" applyBorder="0">
      <alignment horizontal="right"/>
    </xf>
    <xf numFmtId="167" fontId="10" fillId="0" borderId="0">
      <alignment horizontal="right"/>
    </xf>
    <xf numFmtId="331" fontId="31" fillId="0" borderId="0">
      <alignment horizontal="right"/>
    </xf>
    <xf numFmtId="167" fontId="10" fillId="0" borderId="0">
      <alignment horizontal="right"/>
    </xf>
    <xf numFmtId="332" fontId="275" fillId="0" borderId="0">
      <alignment horizontal="right"/>
    </xf>
    <xf numFmtId="167" fontId="289" fillId="0" borderId="0" applyBorder="0" applyProtection="0">
      <alignment vertical="center"/>
    </xf>
    <xf numFmtId="167" fontId="289" fillId="0" borderId="59" applyBorder="0" applyProtection="0">
      <alignment horizontal="right" vertical="center"/>
    </xf>
    <xf numFmtId="167" fontId="290" fillId="79" borderId="0" applyBorder="0" applyProtection="0">
      <alignment horizontal="centerContinuous" vertical="center"/>
    </xf>
    <xf numFmtId="167" fontId="290" fillId="80" borderId="59" applyBorder="0" applyProtection="0">
      <alignment horizontal="centerContinuous" vertical="center"/>
    </xf>
    <xf numFmtId="167" fontId="279" fillId="0" borderId="0"/>
    <xf numFmtId="167" fontId="78" fillId="0" borderId="59" applyAlignment="0"/>
    <xf numFmtId="167" fontId="248" fillId="0" borderId="0"/>
    <xf numFmtId="167" fontId="291" fillId="0" borderId="0" applyFill="0" applyBorder="0" applyProtection="0">
      <alignment horizontal="left"/>
    </xf>
    <xf numFmtId="167" fontId="168" fillId="0" borderId="19" applyFill="0" applyBorder="0" applyProtection="0">
      <alignment horizontal="left" vertical="top"/>
    </xf>
    <xf numFmtId="167" fontId="292" fillId="0" borderId="0">
      <alignment horizontal="centerContinuous"/>
    </xf>
    <xf numFmtId="0" fontId="8" fillId="6" borderId="12"/>
    <xf numFmtId="49" fontId="293" fillId="0" borderId="20">
      <alignment vertical="center"/>
    </xf>
    <xf numFmtId="49" fontId="14" fillId="0" borderId="0" applyFont="0" applyFill="0" applyBorder="0" applyAlignment="0" applyProtection="0"/>
    <xf numFmtId="167" fontId="294" fillId="0" borderId="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49" fontId="14" fillId="0" borderId="0" applyFont="0" applyFill="0" applyBorder="0" applyAlignment="0" applyProtection="0"/>
    <xf numFmtId="167" fontId="295" fillId="0" borderId="0"/>
    <xf numFmtId="49" fontId="99" fillId="0" borderId="0" applyFill="0" applyBorder="0" applyAlignment="0"/>
    <xf numFmtId="333" fontId="100" fillId="0" borderId="0" applyFill="0" applyBorder="0" applyAlignment="0"/>
    <xf numFmtId="277" fontId="99" fillId="0" borderId="0" applyFill="0" applyBorder="0" applyAlignment="0"/>
    <xf numFmtId="334" fontId="14" fillId="0" borderId="0" applyFill="0" applyBorder="0" applyAlignment="0"/>
    <xf numFmtId="334" fontId="14" fillId="0" borderId="0" applyFill="0" applyBorder="0" applyAlignment="0"/>
    <xf numFmtId="335" fontId="100" fillId="0" borderId="0" applyFill="0" applyBorder="0" applyAlignment="0"/>
    <xf numFmtId="336" fontId="99" fillId="0" borderId="0" applyFill="0" applyBorder="0" applyAlignment="0"/>
    <xf numFmtId="337" fontId="14" fillId="0" borderId="0" applyFill="0" applyBorder="0" applyAlignment="0"/>
    <xf numFmtId="337" fontId="14" fillId="0" borderId="0" applyFill="0" applyBorder="0" applyAlignment="0"/>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2" fillId="0" borderId="0">
      <alignment vertical="top"/>
    </xf>
    <xf numFmtId="167" fontId="10" fillId="0" borderId="0" applyFont="0" applyFill="0" applyBorder="0" applyAlignment="0" applyProtection="0"/>
    <xf numFmtId="338" fontId="14" fillId="0" borderId="0" applyFont="0" applyFill="0" applyBorder="0" applyAlignment="0" applyProtection="0"/>
    <xf numFmtId="167" fontId="10" fillId="0" borderId="0" applyFont="0" applyFill="0" applyBorder="0" applyAlignment="0" applyProtection="0"/>
    <xf numFmtId="167" fontId="296" fillId="0" borderId="0" applyFill="0" applyBorder="0" applyProtection="0">
      <alignment horizontal="left" vertical="top"/>
    </xf>
    <xf numFmtId="200" fontId="104" fillId="0" borderId="0" applyNumberFormat="0" applyFill="0" applyBorder="0"/>
    <xf numFmtId="167" fontId="41" fillId="0" borderId="0" applyNumberFormat="0" applyFill="0" applyBorder="0" applyAlignment="0" applyProtection="0"/>
    <xf numFmtId="167" fontId="88" fillId="0" borderId="0" applyNumberFormat="0" applyFill="0" applyBorder="0" applyAlignment="0" applyProtection="0"/>
    <xf numFmtId="3" fontId="297" fillId="0" borderId="0" applyNumberFormat="0" applyFont="0" applyFill="0" applyBorder="0" applyAlignment="0"/>
    <xf numFmtId="0"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299"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0" fontId="299" fillId="0" borderId="0" applyNumberFormat="0" applyFill="0" applyBorder="0" applyAlignment="0" applyProtection="0"/>
    <xf numFmtId="167" fontId="300" fillId="0" borderId="0" applyNumberFormat="0" applyFill="0" applyBorder="0" applyAlignment="0" applyProtection="0"/>
    <xf numFmtId="167" fontId="10"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167" fontId="300"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81" fillId="7" borderId="0">
      <alignment horizontal="left"/>
    </xf>
    <xf numFmtId="167" fontId="81" fillId="7" borderId="0">
      <alignment horizontal="left"/>
    </xf>
    <xf numFmtId="167" fontId="81" fillId="7" borderId="0">
      <alignment horizontal="left"/>
    </xf>
    <xf numFmtId="167" fontId="81" fillId="7" borderId="0">
      <alignment horizontal="left"/>
    </xf>
    <xf numFmtId="260" fontId="264" fillId="0" borderId="0" applyNumberFormat="0" applyFill="0" applyBorder="0" applyAlignment="0" applyProtection="0"/>
    <xf numFmtId="167" fontId="10" fillId="0" borderId="0"/>
    <xf numFmtId="339" fontId="166" fillId="0" borderId="0"/>
    <xf numFmtId="339" fontId="167" fillId="0" borderId="0"/>
    <xf numFmtId="167" fontId="10" fillId="0" borderId="0"/>
    <xf numFmtId="0" fontId="301" fillId="0" borderId="60" applyNumberForma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167" fontId="99" fillId="0" borderId="61" applyNumberFormat="0" applyFon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0" fontId="301"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14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99" fillId="0" borderId="61" applyNumberFormat="0" applyFont="0" applyFill="0" applyAlignment="0" applyProtection="0"/>
    <xf numFmtId="167" fontId="212" fillId="0" borderId="0">
      <alignment horizontal="fill"/>
    </xf>
    <xf numFmtId="167" fontId="302" fillId="0" borderId="0">
      <alignment vertical="top"/>
    </xf>
    <xf numFmtId="167" fontId="303" fillId="0" borderId="0"/>
    <xf numFmtId="167" fontId="303" fillId="0" borderId="0"/>
    <xf numFmtId="167" fontId="303" fillId="0" borderId="0"/>
    <xf numFmtId="340" fontId="11" fillId="0" borderId="0" applyFont="0" applyFill="0" applyBorder="0" applyAlignment="0" applyProtection="0"/>
    <xf numFmtId="341" fontId="11" fillId="0" borderId="0" applyFont="0" applyFill="0" applyBorder="0" applyAlignment="0" applyProtection="0"/>
    <xf numFmtId="167" fontId="303" fillId="0" borderId="0"/>
    <xf numFmtId="167" fontId="303" fillId="0" borderId="0"/>
    <xf numFmtId="167" fontId="303" fillId="0" borderId="0"/>
    <xf numFmtId="193" fontId="11" fillId="0" borderId="0" applyFont="0" applyFill="0" applyBorder="0" applyAlignment="0" applyProtection="0"/>
    <xf numFmtId="194" fontId="11" fillId="0" borderId="0" applyFont="0" applyFill="0" applyBorder="0" applyAlignment="0" applyProtection="0"/>
    <xf numFmtId="244" fontId="46" fillId="0" borderId="0" applyFont="0" applyFill="0" applyBorder="0" applyAlignment="0" applyProtection="0"/>
    <xf numFmtId="342" fontId="46" fillId="0" borderId="0" applyFont="0" applyFill="0" applyBorder="0" applyAlignment="0" applyProtection="0"/>
    <xf numFmtId="0" fontId="304"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0"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305" fillId="0" borderId="0" applyNumberFormat="0" applyFill="0" applyBorder="0" applyAlignment="0" applyProtection="0"/>
    <xf numFmtId="167" fontId="14" fillId="31" borderId="0" applyNumberFormat="0" applyBorder="0" applyAlignment="0" applyProtection="0"/>
    <xf numFmtId="343" fontId="11"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1"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4"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1"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5"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1"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6"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1"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3" fontId="14" fillId="0" borderId="0" applyFont="0" applyFill="0" applyBorder="0" applyAlignment="0" applyProtection="0"/>
    <xf numFmtId="347" fontId="11"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1"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8"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1"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49"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1"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50"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1"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347" fontId="14" fillId="0" borderId="0" applyFont="0" applyFill="0" applyBorder="0" applyAlignment="0" applyProtection="0"/>
    <xf numFmtId="167" fontId="306" fillId="0" borderId="20" applyBorder="0" applyProtection="0">
      <alignment horizontal="right"/>
    </xf>
    <xf numFmtId="351" fontId="133" fillId="0" borderId="37" applyFont="0" applyFill="0" applyBorder="0" applyAlignment="0">
      <alignment horizontal="centerContinuous"/>
    </xf>
    <xf numFmtId="352" fontId="307" fillId="0" borderId="37" applyFont="0" applyFill="0" applyBorder="0" applyAlignment="0">
      <alignment horizontal="centerContinuous"/>
    </xf>
    <xf numFmtId="1" fontId="308" fillId="0" borderId="0" applyFill="0" applyProtection="0">
      <alignment horizontal="right"/>
    </xf>
    <xf numFmtId="353" fontId="89" fillId="0" borderId="0" applyFont="0" applyFill="0" applyBorder="0" applyAlignment="0" applyProtection="0"/>
    <xf numFmtId="354" fontId="14" fillId="0" borderId="0" applyFont="0" applyFill="0" applyBorder="0" applyAlignment="0" applyProtection="0"/>
    <xf numFmtId="167" fontId="10" fillId="39" borderId="0" applyNumberFormat="0" applyBorder="0" applyAlignment="0" applyProtection="0"/>
    <xf numFmtId="0" fontId="60" fillId="39" borderId="0" applyNumberFormat="0" applyBorder="0" applyAlignment="0" applyProtection="0"/>
    <xf numFmtId="0"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6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39" borderId="0" applyNumberFormat="0" applyBorder="0" applyAlignment="0" applyProtection="0"/>
    <xf numFmtId="167" fontId="10" fillId="42" borderId="0" applyNumberFormat="0" applyBorder="0" applyAlignment="0" applyProtection="0"/>
    <xf numFmtId="0" fontId="60" fillId="42" borderId="0" applyNumberFormat="0" applyBorder="0" applyAlignment="0" applyProtection="0"/>
    <xf numFmtId="0"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6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2" borderId="0" applyNumberFormat="0" applyBorder="0" applyAlignment="0" applyProtection="0"/>
    <xf numFmtId="167" fontId="10" fillId="46" borderId="0" applyNumberFormat="0" applyBorder="0" applyAlignment="0" applyProtection="0"/>
    <xf numFmtId="0" fontId="60" fillId="46" borderId="0" applyNumberFormat="0" applyBorder="0" applyAlignment="0" applyProtection="0"/>
    <xf numFmtId="0"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82" borderId="0" applyNumberFormat="0" applyBorder="0" applyAlignment="0" applyProtection="0"/>
    <xf numFmtId="167" fontId="60" fillId="82"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6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46" borderId="0" applyNumberFormat="0" applyBorder="0" applyAlignment="0" applyProtection="0"/>
    <xf numFmtId="167" fontId="10" fillId="36" borderId="0" applyNumberFormat="0" applyBorder="0" applyAlignment="0" applyProtection="0"/>
    <xf numFmtId="0" fontId="60" fillId="36" borderId="0" applyNumberFormat="0" applyBorder="0" applyAlignment="0" applyProtection="0"/>
    <xf numFmtId="0"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9" borderId="0" applyNumberFormat="0" applyBorder="0" applyAlignment="0" applyProtection="0"/>
    <xf numFmtId="167" fontId="60" fillId="9"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6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6" borderId="0" applyNumberFormat="0" applyBorder="0" applyAlignment="0" applyProtection="0"/>
    <xf numFmtId="167" fontId="10" fillId="37" borderId="0" applyNumberFormat="0" applyBorder="0" applyAlignment="0" applyProtection="0"/>
    <xf numFmtId="0" fontId="60" fillId="37" borderId="0" applyNumberFormat="0" applyBorder="0" applyAlignment="0" applyProtection="0"/>
    <xf numFmtId="0"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81" borderId="0" applyNumberFormat="0" applyBorder="0" applyAlignment="0" applyProtection="0"/>
    <xf numFmtId="167" fontId="60" fillId="81"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6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37" borderId="0" applyNumberFormat="0" applyBorder="0" applyAlignment="0" applyProtection="0"/>
    <xf numFmtId="167" fontId="10" fillId="49" borderId="0" applyNumberFormat="0" applyBorder="0" applyAlignment="0" applyProtection="0"/>
    <xf numFmtId="0" fontId="60" fillId="49" borderId="0" applyNumberFormat="0" applyBorder="0" applyAlignment="0" applyProtection="0"/>
    <xf numFmtId="0"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32" borderId="0" applyNumberFormat="0" applyBorder="0" applyAlignment="0" applyProtection="0"/>
    <xf numFmtId="167" fontId="60" fillId="32"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6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167" fontId="10" fillId="49" borderId="0" applyNumberFormat="0" applyBorder="0" applyAlignment="0" applyProtection="0"/>
    <xf numFmtId="200" fontId="28" fillId="0" borderId="22">
      <protection locked="0"/>
    </xf>
    <xf numFmtId="200" fontId="28" fillId="0" borderId="22">
      <protection locked="0"/>
    </xf>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0" fontId="209" fillId="23" borderId="24"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309" fillId="25" borderId="53"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209"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167" fontId="10" fillId="23" borderId="24" applyNumberFormat="0" applyAlignment="0" applyProtection="0"/>
    <xf numFmtId="0" fontId="209" fillId="23" borderId="24" applyNumberFormat="0" applyAlignment="0" applyProtection="0"/>
    <xf numFmtId="3" fontId="310" fillId="0" borderId="0">
      <alignment horizontal="center" vertical="center" textRotation="90" wrapText="1"/>
    </xf>
    <xf numFmtId="3" fontId="310" fillId="0" borderId="0">
      <alignment horizontal="center" vertical="center" textRotation="90" wrapText="1"/>
    </xf>
    <xf numFmtId="3" fontId="310" fillId="0" borderId="0">
      <alignment horizontal="center" vertical="center" textRotation="90" wrapText="1"/>
    </xf>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0"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0" fontId="254" fillId="54" borderId="54"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301" fillId="27" borderId="47"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10" fillId="54" borderId="54" applyNumberFormat="0" applyAlignment="0" applyProtection="0"/>
    <xf numFmtId="167" fontId="254" fillId="54" borderId="54" applyNumberFormat="0" applyAlignment="0" applyProtection="0"/>
    <xf numFmtId="167" fontId="254" fillId="54" borderId="54" applyNumberFormat="0" applyAlignment="0" applyProtection="0"/>
    <xf numFmtId="167" fontId="10" fillId="54" borderId="24" applyNumberFormat="0" applyAlignment="0" applyProtection="0"/>
    <xf numFmtId="0"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0" fontId="101" fillId="54" borderId="24"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311" fillId="27" borderId="53"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 fillId="54" borderId="24" applyNumberFormat="0" applyAlignment="0" applyProtection="0"/>
    <xf numFmtId="167" fontId="101" fillId="54" borderId="24" applyNumberFormat="0" applyAlignment="0" applyProtection="0"/>
    <xf numFmtId="167" fontId="101" fillId="54" borderId="24" applyNumberFormat="0" applyAlignment="0" applyProtection="0"/>
    <xf numFmtId="167" fontId="10" fillId="54" borderId="24" applyNumberFormat="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312" fillId="0" borderId="0" applyNumberFormat="0" applyFill="0" applyBorder="0" applyAlignment="0" applyProtection="0"/>
    <xf numFmtId="0" fontId="313" fillId="0" borderId="0" applyNumberFormat="0" applyFill="0" applyBorder="0" applyAlignment="0" applyProtection="0"/>
    <xf numFmtId="167" fontId="314" fillId="0" borderId="0" applyNumberFormat="0" applyFill="0" applyBorder="0" applyAlignment="0" applyProtection="0">
      <alignment vertical="top"/>
      <protection locked="0"/>
    </xf>
    <xf numFmtId="0" fontId="74" fillId="0" borderId="0"/>
    <xf numFmtId="167" fontId="69" fillId="0" borderId="0" applyNumberFormat="0" applyFill="0" applyBorder="0" applyAlignment="0" applyProtection="0">
      <alignment vertical="top"/>
      <protection locked="0"/>
    </xf>
    <xf numFmtId="0" fontId="313" fillId="0" borderId="0" applyNumberFormat="0" applyFill="0" applyBorder="0" applyAlignment="0" applyProtection="0"/>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0" fontId="202" fillId="0" borderId="0" applyNumberFormat="0" applyFill="0" applyBorder="0" applyAlignment="0" applyProtection="0"/>
    <xf numFmtId="0" fontId="244" fillId="0" borderId="0" applyNumberFormat="0" applyFill="0" applyBorder="0" applyAlignment="0" applyProtection="0">
      <alignment vertical="top"/>
      <protection locked="0"/>
    </xf>
    <xf numFmtId="167" fontId="314" fillId="0" borderId="0" applyNumberFormat="0" applyFill="0" applyBorder="0" applyAlignment="0" applyProtection="0">
      <alignment vertical="top"/>
      <protection locked="0"/>
    </xf>
    <xf numFmtId="0" fontId="312" fillId="0" borderId="0" applyNumberFormat="0" applyFill="0" applyBorder="0" applyAlignment="0" applyProtection="0"/>
    <xf numFmtId="167" fontId="314"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203" fillId="0" borderId="0" applyNumberFormat="0" applyFill="0" applyBorder="0" applyAlignment="0" applyProtection="0">
      <alignment vertical="top"/>
      <protection locked="0"/>
    </xf>
    <xf numFmtId="167" fontId="133" fillId="7" borderId="26"/>
    <xf numFmtId="167" fontId="22" fillId="0" borderId="25" applyNumberFormat="0" applyFill="0" applyBorder="0" applyProtection="0">
      <alignment horizontal="right" vertical="center"/>
    </xf>
    <xf numFmtId="0" fontId="199" fillId="0" borderId="0" applyNumberFormat="0" applyFill="0" applyBorder="0" applyAlignment="0" applyProtection="0"/>
    <xf numFmtId="0" fontId="199" fillId="0" borderId="0" applyNumberFormat="0" applyFill="0" applyBorder="0" applyAlignment="0" applyProtection="0"/>
    <xf numFmtId="14" fontId="28" fillId="0" borderId="0">
      <alignment horizontal="right"/>
    </xf>
    <xf numFmtId="194" fontId="58" fillId="0" borderId="0" applyFont="0" applyFill="0" applyBorder="0" applyAlignment="0" applyProtection="0"/>
    <xf numFmtId="194" fontId="1" fillId="0" borderId="0" applyFont="0" applyFill="0" applyBorder="0" applyAlignment="0" applyProtection="0"/>
    <xf numFmtId="355" fontId="1" fillId="0" borderId="0" applyFont="0" applyFill="0" applyBorder="0" applyAlignment="0" applyProtection="0"/>
    <xf numFmtId="182" fontId="10"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39" fontId="11" fillId="0" borderId="0" applyFont="0" applyFill="0" applyBorder="0" applyAlignment="0" applyProtection="0"/>
    <xf numFmtId="356" fontId="11" fillId="0" borderId="0" applyFont="0" applyFill="0" applyBorder="0" applyAlignment="0" applyProtection="0"/>
    <xf numFmtId="222" fontId="58" fillId="0" borderId="0" applyFont="0" applyFill="0" applyBorder="0" applyAlignment="0" applyProtection="0"/>
    <xf numFmtId="356" fontId="11" fillId="0" borderId="0" applyFont="0" applyFill="0" applyBorder="0" applyAlignment="0" applyProtection="0"/>
    <xf numFmtId="194" fontId="57"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356" fontId="11" fillId="0" borderId="0" applyFont="0" applyFill="0" applyBorder="0" applyAlignment="0" applyProtection="0"/>
    <xf numFmtId="182" fontId="10" fillId="0" borderId="0" applyFont="0" applyFill="0" applyBorder="0" applyAlignment="0" applyProtection="0"/>
    <xf numFmtId="165" fontId="11" fillId="0" borderId="0" applyFont="0" applyFill="0" applyBorder="0" applyAlignment="0" applyProtection="0"/>
    <xf numFmtId="229" fontId="11" fillId="0" borderId="0" applyFont="0" applyFill="0" applyBorder="0" applyAlignment="0" applyProtection="0"/>
    <xf numFmtId="240" fontId="56" fillId="0" borderId="0" applyFont="0" applyFill="0" applyBorder="0" applyAlignment="0" applyProtection="0"/>
    <xf numFmtId="229" fontId="11" fillId="0" borderId="0" applyFont="0" applyFill="0" applyBorder="0" applyAlignment="0" applyProtection="0"/>
    <xf numFmtId="229" fontId="11" fillId="0" borderId="0" applyFont="0" applyFill="0" applyBorder="0" applyAlignment="0" applyProtection="0"/>
    <xf numFmtId="357" fontId="11" fillId="0" borderId="0" applyFont="0" applyFill="0" applyBorder="0" applyAlignment="0" applyProtection="0"/>
    <xf numFmtId="194" fontId="10" fillId="0" borderId="0" applyFont="0" applyFill="0" applyBorder="0" applyAlignment="0" applyProtection="0"/>
    <xf numFmtId="0" fontId="315" fillId="0" borderId="0" applyBorder="0">
      <alignment horizontal="center" vertical="center" wrapText="1"/>
    </xf>
    <xf numFmtId="0" fontId="183" fillId="0" borderId="4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316" fillId="0" borderId="62" applyNumberFormat="0" applyFill="0" applyAlignment="0" applyProtection="0"/>
    <xf numFmtId="167" fontId="183" fillId="0" borderId="42" applyNumberFormat="0" applyFill="0" applyAlignment="0" applyProtection="0"/>
    <xf numFmtId="167" fontId="183" fillId="0" borderId="42" applyNumberFormat="0" applyFill="0" applyAlignment="0" applyProtection="0"/>
    <xf numFmtId="167" fontId="10" fillId="0" borderId="42" applyNumberFormat="0" applyFill="0" applyAlignment="0" applyProtection="0"/>
    <xf numFmtId="0" fontId="183" fillId="0" borderId="42" applyNumberFormat="0" applyFill="0" applyAlignment="0" applyProtection="0"/>
    <xf numFmtId="0" fontId="188" fillId="0" borderId="4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317" fillId="0" borderId="63" applyNumberFormat="0" applyFill="0" applyAlignment="0" applyProtection="0"/>
    <xf numFmtId="167" fontId="188" fillId="0" borderId="43" applyNumberFormat="0" applyFill="0" applyAlignment="0" applyProtection="0"/>
    <xf numFmtId="167" fontId="188" fillId="0" borderId="43" applyNumberFormat="0" applyFill="0" applyAlignment="0" applyProtection="0"/>
    <xf numFmtId="167" fontId="10" fillId="0" borderId="43" applyNumberFormat="0" applyFill="0" applyAlignment="0" applyProtection="0"/>
    <xf numFmtId="0" fontId="188" fillId="0" borderId="43" applyNumberFormat="0" applyFill="0" applyAlignment="0" applyProtection="0"/>
    <xf numFmtId="0" fontId="193" fillId="0" borderId="4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318" fillId="0" borderId="64" applyNumberFormat="0" applyFill="0" applyAlignment="0" applyProtection="0"/>
    <xf numFmtId="167" fontId="193" fillId="0" borderId="44" applyNumberFormat="0" applyFill="0" applyAlignment="0" applyProtection="0"/>
    <xf numFmtId="167" fontId="193" fillId="0" borderId="44" applyNumberFormat="0" applyFill="0" applyAlignment="0" applyProtection="0"/>
    <xf numFmtId="167" fontId="10" fillId="0" borderId="44" applyNumberFormat="0" applyFill="0" applyAlignment="0" applyProtection="0"/>
    <xf numFmtId="0" fontId="193" fillId="0" borderId="44" applyNumberFormat="0" applyFill="0" applyAlignment="0" applyProtection="0"/>
    <xf numFmtId="0" fontId="193"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318" fillId="0" borderId="0" applyNumberFormat="0" applyFill="0" applyBorder="0" applyAlignment="0" applyProtection="0"/>
    <xf numFmtId="167" fontId="193" fillId="0" borderId="0" applyNumberFormat="0" applyFill="0" applyBorder="0" applyAlignment="0" applyProtection="0"/>
    <xf numFmtId="167" fontId="193" fillId="0" borderId="0" applyNumberFormat="0" applyFill="0" applyBorder="0" applyAlignment="0" applyProtection="0"/>
    <xf numFmtId="167" fontId="10" fillId="0" borderId="0" applyNumberFormat="0" applyFill="0" applyBorder="0" applyAlignment="0" applyProtection="0"/>
    <xf numFmtId="0" fontId="193" fillId="0" borderId="0" applyNumberFormat="0" applyFill="0" applyBorder="0" applyAlignment="0" applyProtection="0"/>
    <xf numFmtId="0" fontId="319" fillId="0" borderId="0" applyNumberFormat="0" applyFill="0" applyBorder="0" applyAlignment="0" applyProtection="0"/>
    <xf numFmtId="0" fontId="48" fillId="0" borderId="0" applyNumberFormat="0" applyFill="0" applyBorder="0" applyAlignment="0" applyProtection="0"/>
    <xf numFmtId="0" fontId="320" fillId="0" borderId="65" applyBorder="0">
      <alignment horizontal="center" vertical="center" wrapText="1"/>
    </xf>
    <xf numFmtId="200" fontId="125" fillId="52" borderId="22"/>
    <xf numFmtId="200" fontId="125" fillId="52" borderId="22"/>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167" fontId="11" fillId="0" borderId="9">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4" fontId="250" fillId="10" borderId="9" applyBorder="0">
      <alignment horizontal="right"/>
    </xf>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10"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0" fontId="301" fillId="0" borderId="60"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6"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10" fillId="0" borderId="60" applyNumberFormat="0" applyFill="0" applyAlignment="0" applyProtection="0"/>
    <xf numFmtId="0"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167" fontId="301" fillId="0" borderId="60" applyNumberFormat="0" applyFill="0" applyAlignment="0" applyProtection="0"/>
    <xf numFmtId="0" fontId="199" fillId="0" borderId="18" applyNumberFormat="0" applyFill="0" applyAlignment="0" applyProtection="0"/>
    <xf numFmtId="0" fontId="199" fillId="0" borderId="18" applyNumberFormat="0" applyFill="0" applyAlignment="0" applyProtection="0"/>
    <xf numFmtId="167" fontId="11" fillId="0" borderId="0"/>
    <xf numFmtId="167" fontId="10" fillId="57" borderId="27" applyNumberFormat="0" applyAlignment="0" applyProtection="0"/>
    <xf numFmtId="0" fontId="107" fillId="57" borderId="27" applyNumberFormat="0" applyAlignment="0" applyProtection="0"/>
    <xf numFmtId="0" fontId="107" fillId="57" borderId="2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38" borderId="67" applyNumberFormat="0" applyAlignment="0" applyProtection="0"/>
    <xf numFmtId="167" fontId="107" fillId="57" borderId="27" applyNumberFormat="0" applyAlignment="0" applyProtection="0"/>
    <xf numFmtId="167" fontId="107" fillId="38" borderId="67" applyNumberFormat="0" applyAlignment="0" applyProtection="0"/>
    <xf numFmtId="0" fontId="3" fillId="3" borderId="5" applyNumberFormat="0" applyAlignment="0" applyProtection="0"/>
    <xf numFmtId="167" fontId="107" fillId="38" borderId="67" applyNumberFormat="0" applyAlignment="0" applyProtection="0"/>
    <xf numFmtId="167" fontId="107" fillId="57" borderId="27" applyNumberFormat="0" applyAlignment="0" applyProtection="0"/>
    <xf numFmtId="167" fontId="107" fillId="57" borderId="27" applyNumberFormat="0" applyAlignment="0" applyProtection="0"/>
    <xf numFmtId="167" fontId="107"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167" fontId="10" fillId="57" borderId="27" applyNumberFormat="0" applyAlignment="0" applyProtection="0"/>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199" fillId="8" borderId="0" applyFill="0">
      <alignment wrapText="1"/>
    </xf>
    <xf numFmtId="0" fontId="48" fillId="0" borderId="0">
      <alignment horizontal="center" vertical="top" wrapText="1"/>
    </xf>
    <xf numFmtId="0" fontId="198" fillId="0" borderId="0">
      <alignment horizontal="centerContinuous" vertical="center" wrapText="1"/>
    </xf>
    <xf numFmtId="164" fontId="321" fillId="8" borderId="9">
      <alignment wrapText="1"/>
    </xf>
    <xf numFmtId="164" fontId="321" fillId="8" borderId="9">
      <alignment wrapText="1"/>
    </xf>
    <xf numFmtId="164" fontId="321" fillId="8" borderId="9">
      <alignment wrapText="1"/>
    </xf>
    <xf numFmtId="164" fontId="321" fillId="8" borderId="9">
      <alignment wrapText="1"/>
    </xf>
    <xf numFmtId="0" fontId="298"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322" fillId="0" borderId="0" applyNumberFormat="0" applyFill="0" applyBorder="0" applyAlignment="0" applyProtection="0"/>
    <xf numFmtId="167" fontId="298" fillId="0" borderId="0" applyNumberFormat="0" applyFill="0" applyBorder="0" applyAlignment="0" applyProtection="0"/>
    <xf numFmtId="167" fontId="298" fillId="0" borderId="0" applyNumberFormat="0" applyFill="0" applyBorder="0" applyAlignment="0" applyProtection="0"/>
    <xf numFmtId="167" fontId="10" fillId="0" borderId="0" applyNumberFormat="0" applyFill="0" applyBorder="0" applyAlignment="0" applyProtection="0"/>
    <xf numFmtId="0" fontId="298" fillId="0" borderId="0" applyNumberFormat="0" applyFill="0" applyBorder="0" applyAlignment="0" applyProtection="0"/>
    <xf numFmtId="358" fontId="323" fillId="0" borderId="0"/>
    <xf numFmtId="167" fontId="172" fillId="11" borderId="0" applyFill="0"/>
    <xf numFmtId="0" fontId="237" fillId="9"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324" fillId="34" borderId="0" applyNumberFormat="0" applyBorder="0" applyAlignment="0" applyProtection="0"/>
    <xf numFmtId="167" fontId="237" fillId="9" borderId="0" applyNumberFormat="0" applyBorder="0" applyAlignment="0" applyProtection="0"/>
    <xf numFmtId="167" fontId="237" fillId="9" borderId="0" applyNumberFormat="0" applyBorder="0" applyAlignment="0" applyProtection="0"/>
    <xf numFmtId="167" fontId="10" fillId="9" borderId="0" applyNumberFormat="0" applyBorder="0" applyAlignment="0" applyProtection="0"/>
    <xf numFmtId="0" fontId="237" fillId="9" borderId="0" applyNumberFormat="0" applyBorder="0" applyAlignment="0" applyProtection="0"/>
    <xf numFmtId="49" fontId="250" fillId="0" borderId="0" applyBorder="0">
      <alignment vertical="top"/>
    </xf>
    <xf numFmtId="0" fontId="1" fillId="0" borderId="0"/>
    <xf numFmtId="0" fontId="1" fillId="0" borderId="0"/>
    <xf numFmtId="0" fontId="74" fillId="0" borderId="0" applyProtection="0"/>
    <xf numFmtId="167" fontId="1" fillId="0" borderId="0"/>
    <xf numFmtId="0" fontId="11" fillId="0" borderId="0"/>
    <xf numFmtId="167" fontId="58" fillId="0" borderId="0"/>
    <xf numFmtId="167" fontId="58" fillId="0" borderId="0"/>
    <xf numFmtId="167" fontId="56" fillId="0" borderId="0"/>
    <xf numFmtId="167" fontId="56" fillId="0" borderId="0"/>
    <xf numFmtId="167" fontId="56" fillId="0" borderId="0"/>
    <xf numFmtId="0" fontId="1" fillId="0" borderId="0"/>
    <xf numFmtId="167" fontId="56" fillId="0" borderId="0"/>
    <xf numFmtId="0" fontId="1" fillId="0" borderId="0"/>
    <xf numFmtId="167" fontId="56" fillId="0" borderId="0"/>
    <xf numFmtId="167" fontId="56" fillId="0" borderId="0"/>
    <xf numFmtId="167" fontId="56" fillId="0" borderId="0"/>
    <xf numFmtId="167" fontId="56" fillId="0" borderId="0"/>
    <xf numFmtId="167" fontId="56" fillId="0" borderId="0"/>
    <xf numFmtId="0" fontId="325" fillId="0" borderId="0"/>
    <xf numFmtId="167" fontId="10" fillId="0" borderId="0"/>
    <xf numFmtId="0" fontId="10" fillId="0" borderId="0"/>
    <xf numFmtId="167" fontId="10" fillId="0" borderId="0"/>
    <xf numFmtId="167" fontId="10" fillId="0" borderId="0"/>
    <xf numFmtId="167" fontId="10" fillId="0" borderId="0"/>
    <xf numFmtId="167" fontId="1" fillId="0" borderId="0"/>
    <xf numFmtId="178" fontId="1" fillId="0" borderId="0"/>
    <xf numFmtId="0" fontId="10" fillId="0" borderId="0"/>
    <xf numFmtId="167" fontId="14" fillId="0" borderId="0"/>
    <xf numFmtId="0" fontId="58" fillId="0" borderId="0"/>
    <xf numFmtId="178" fontId="1" fillId="0" borderId="0"/>
    <xf numFmtId="0" fontId="10" fillId="0" borderId="0"/>
    <xf numFmtId="167" fontId="11" fillId="0" borderId="0"/>
    <xf numFmtId="167" fontId="11" fillId="0" borderId="0"/>
    <xf numFmtId="167" fontId="11" fillId="0" borderId="0"/>
    <xf numFmtId="167" fontId="11" fillId="0" borderId="0"/>
    <xf numFmtId="167" fontId="11" fillId="0" borderId="0"/>
    <xf numFmtId="0" fontId="10" fillId="0" borderId="0"/>
    <xf numFmtId="167" fontId="10" fillId="0" borderId="0"/>
    <xf numFmtId="0" fontId="1" fillId="0" borderId="0"/>
    <xf numFmtId="0" fontId="10" fillId="0" borderId="0"/>
    <xf numFmtId="167" fontId="10" fillId="0" borderId="0"/>
    <xf numFmtId="167" fontId="10"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1" fillId="0" borderId="0"/>
    <xf numFmtId="167" fontId="10" fillId="0" borderId="0"/>
    <xf numFmtId="0" fontId="1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167" fontId="10" fillId="0" borderId="0"/>
    <xf numFmtId="0" fontId="10" fillId="0" borderId="0"/>
    <xf numFmtId="167" fontId="10" fillId="0" borderId="0"/>
    <xf numFmtId="0" fontId="1" fillId="0" borderId="0"/>
    <xf numFmtId="167" fontId="10" fillId="0" borderId="0"/>
    <xf numFmtId="0" fontId="58" fillId="0" borderId="0"/>
    <xf numFmtId="167" fontId="56" fillId="0" borderId="0"/>
    <xf numFmtId="0" fontId="10" fillId="0" borderId="0"/>
    <xf numFmtId="167" fontId="10" fillId="0" borderId="0"/>
    <xf numFmtId="0" fontId="326" fillId="0" borderId="0" applyBorder="0"/>
    <xf numFmtId="167" fontId="56" fillId="0" borderId="0"/>
    <xf numFmtId="0" fontId="10" fillId="0" borderId="0"/>
    <xf numFmtId="0" fontId="11" fillId="0" borderId="0"/>
    <xf numFmtId="167" fontId="56" fillId="0" borderId="0"/>
    <xf numFmtId="0" fontId="10" fillId="0" borderId="0"/>
    <xf numFmtId="167" fontId="10" fillId="0" borderId="0"/>
    <xf numFmtId="167" fontId="56" fillId="0" borderId="0"/>
    <xf numFmtId="0" fontId="10" fillId="0" borderId="0"/>
    <xf numFmtId="167" fontId="1" fillId="0" borderId="0"/>
    <xf numFmtId="167" fontId="10" fillId="0" borderId="0"/>
    <xf numFmtId="0" fontId="1"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359" fontId="38" fillId="0" borderId="0"/>
    <xf numFmtId="359" fontId="38" fillId="0" borderId="0"/>
    <xf numFmtId="167" fontId="56" fillId="0" borderId="0"/>
    <xf numFmtId="167" fontId="56" fillId="0" borderId="0"/>
    <xf numFmtId="167" fontId="56" fillId="0" borderId="0"/>
    <xf numFmtId="167" fontId="56" fillId="0" borderId="0"/>
    <xf numFmtId="49" fontId="250" fillId="0" borderId="0" applyBorder="0">
      <alignment vertical="top"/>
    </xf>
    <xf numFmtId="0" fontId="58" fillId="0" borderId="0"/>
    <xf numFmtId="0" fontId="11" fillId="0" borderId="0"/>
    <xf numFmtId="167" fontId="11" fillId="0" borderId="0"/>
    <xf numFmtId="0" fontId="10" fillId="0" borderId="0"/>
    <xf numFmtId="167" fontId="10" fillId="0" borderId="0"/>
    <xf numFmtId="167" fontId="11" fillId="0" borderId="0"/>
    <xf numFmtId="167" fontId="56" fillId="0" borderId="0"/>
    <xf numFmtId="167" fontId="11" fillId="0" borderId="0"/>
    <xf numFmtId="167" fontId="11" fillId="0" borderId="0"/>
    <xf numFmtId="167" fontId="1" fillId="0" borderId="0"/>
    <xf numFmtId="167" fontId="56" fillId="0" borderId="0"/>
    <xf numFmtId="0" fontId="56" fillId="0" borderId="0"/>
    <xf numFmtId="167" fontId="10"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326" fillId="0" borderId="0" applyBorder="0"/>
    <xf numFmtId="0" fontId="326" fillId="0" borderId="0" applyBorder="0"/>
    <xf numFmtId="167" fontId="56" fillId="0" borderId="0"/>
    <xf numFmtId="167" fontId="56" fillId="0" borderId="0"/>
    <xf numFmtId="167" fontId="56" fillId="0" borderId="0"/>
    <xf numFmtId="167" fontId="56" fillId="0" borderId="0"/>
    <xf numFmtId="0" fontId="11" fillId="0" borderId="0"/>
    <xf numFmtId="167" fontId="11" fillId="0" borderId="0"/>
    <xf numFmtId="359" fontId="38"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 fillId="0" borderId="0"/>
    <xf numFmtId="167" fontId="56" fillId="0" borderId="0"/>
    <xf numFmtId="167" fontId="56" fillId="0" borderId="0"/>
    <xf numFmtId="0" fontId="6"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0" fontId="327"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167" fontId="56" fillId="0" borderId="0"/>
    <xf numFmtId="0" fontId="11" fillId="0" borderId="0"/>
    <xf numFmtId="167" fontId="56" fillId="0" borderId="0"/>
    <xf numFmtId="167" fontId="56" fillId="0" borderId="0"/>
    <xf numFmtId="0" fontId="11" fillId="0" borderId="0"/>
    <xf numFmtId="167" fontId="11" fillId="0" borderId="0"/>
    <xf numFmtId="0" fontId="10" fillId="0" borderId="0"/>
    <xf numFmtId="167" fontId="56" fillId="0" borderId="0"/>
    <xf numFmtId="167" fontId="56" fillId="0" borderId="0"/>
    <xf numFmtId="167" fontId="10" fillId="0" borderId="0"/>
    <xf numFmtId="167" fontId="10" fillId="0" borderId="0"/>
    <xf numFmtId="167" fontId="11" fillId="0" borderId="0"/>
    <xf numFmtId="167" fontId="10" fillId="0" borderId="0"/>
    <xf numFmtId="167" fontId="56" fillId="0" borderId="0"/>
    <xf numFmtId="167" fontId="113" fillId="0" borderId="0"/>
    <xf numFmtId="167" fontId="1" fillId="0" borderId="0"/>
    <xf numFmtId="167" fontId="1" fillId="0" borderId="0"/>
    <xf numFmtId="167" fontId="36" fillId="0" borderId="0"/>
    <xf numFmtId="167" fontId="1" fillId="0" borderId="0"/>
    <xf numFmtId="167" fontId="1" fillId="0" borderId="0"/>
    <xf numFmtId="167" fontId="1" fillId="0" borderId="0"/>
    <xf numFmtId="167" fontId="1" fillId="0" borderId="0"/>
    <xf numFmtId="167" fontId="245" fillId="0" borderId="0"/>
    <xf numFmtId="167" fontId="1" fillId="0" borderId="0"/>
    <xf numFmtId="167" fontId="1" fillId="0" borderId="0"/>
    <xf numFmtId="167" fontId="28" fillId="0" borderId="0"/>
    <xf numFmtId="167" fontId="1" fillId="0" borderId="0"/>
    <xf numFmtId="0" fontId="328" fillId="0" borderId="0"/>
    <xf numFmtId="167" fontId="56" fillId="0" borderId="0"/>
    <xf numFmtId="0" fontId="10" fillId="0" borderId="0"/>
    <xf numFmtId="167" fontId="10" fillId="0" borderId="0"/>
    <xf numFmtId="0" fontId="11" fillId="0" borderId="0"/>
    <xf numFmtId="0" fontId="328" fillId="0" borderId="0"/>
    <xf numFmtId="167" fontId="11" fillId="0" borderId="0"/>
    <xf numFmtId="167" fontId="11" fillId="0" borderId="0"/>
    <xf numFmtId="167" fontId="11" fillId="0" borderId="0"/>
    <xf numFmtId="167" fontId="245" fillId="0" borderId="0"/>
    <xf numFmtId="167" fontId="11" fillId="0" borderId="0"/>
    <xf numFmtId="167" fontId="1" fillId="0" borderId="0"/>
    <xf numFmtId="167" fontId="58" fillId="0" borderId="0"/>
    <xf numFmtId="0" fontId="10" fillId="0" borderId="0"/>
    <xf numFmtId="167" fontId="1" fillId="0" borderId="0"/>
    <xf numFmtId="0" fontId="1" fillId="0" borderId="0"/>
    <xf numFmtId="0" fontId="1" fillId="0" borderId="0"/>
    <xf numFmtId="0" fontId="1" fillId="0" borderId="0"/>
    <xf numFmtId="0" fontId="329" fillId="0" borderId="0"/>
    <xf numFmtId="167" fontId="56" fillId="0" borderId="0"/>
    <xf numFmtId="0" fontId="11" fillId="0" borderId="0"/>
    <xf numFmtId="167" fontId="11" fillId="0" borderId="0"/>
    <xf numFmtId="0" fontId="74" fillId="0" borderId="0" applyProtection="0"/>
    <xf numFmtId="0" fontId="1" fillId="0" borderId="0"/>
    <xf numFmtId="0" fontId="1" fillId="0" borderId="0"/>
    <xf numFmtId="0" fontId="1" fillId="0" borderId="0"/>
    <xf numFmtId="0" fontId="1" fillId="0" borderId="0"/>
    <xf numFmtId="0" fontId="11" fillId="0" borderId="0"/>
    <xf numFmtId="0" fontId="1" fillId="0" borderId="0"/>
    <xf numFmtId="0" fontId="10" fillId="0" borderId="0"/>
    <xf numFmtId="0" fontId="1" fillId="0" borderId="0"/>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1" fillId="0" borderId="0" applyNumberFormat="0" applyFill="0" applyBorder="0" applyAlignment="0" applyProtection="0">
      <alignment vertical="top"/>
      <protection locked="0"/>
    </xf>
    <xf numFmtId="167" fontId="330" fillId="0" borderId="0" applyNumberFormat="0" applyFill="0" applyBorder="0" applyAlignment="0" applyProtection="0">
      <alignment vertical="top"/>
      <protection locked="0"/>
    </xf>
    <xf numFmtId="167" fontId="10" fillId="19" borderId="0" applyNumberFormat="0" applyBorder="0" applyAlignment="0" applyProtection="0"/>
    <xf numFmtId="0" fontId="79" fillId="19" borderId="0" applyNumberFormat="0" applyBorder="0" applyAlignment="0" applyProtection="0"/>
    <xf numFmtId="0"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83" borderId="0" applyNumberFormat="0" applyBorder="0" applyAlignment="0" applyProtection="0"/>
    <xf numFmtId="167" fontId="79" fillId="83"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79"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67" fontId="10" fillId="19" borderId="0" applyNumberFormat="0" applyBorder="0" applyAlignment="0" applyProtection="0"/>
    <xf numFmtId="189" fontId="332" fillId="10" borderId="68" applyNumberFormat="0" applyBorder="0" applyAlignment="0">
      <alignment vertical="center"/>
      <protection locked="0"/>
    </xf>
    <xf numFmtId="0" fontId="146"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333" fillId="0" borderId="0" applyNumberFormat="0" applyFill="0" applyBorder="0" applyAlignment="0" applyProtection="0"/>
    <xf numFmtId="167" fontId="146" fillId="0" borderId="0" applyNumberFormat="0" applyFill="0" applyBorder="0" applyAlignment="0" applyProtection="0"/>
    <xf numFmtId="167" fontId="146" fillId="0" borderId="0" applyNumberFormat="0" applyFill="0" applyBorder="0" applyAlignment="0" applyProtection="0"/>
    <xf numFmtId="167" fontId="10" fillId="0" borderId="0" applyNumberFormat="0" applyFill="0" applyBorder="0" applyAlignment="0" applyProtection="0"/>
    <xf numFmtId="0" fontId="146" fillId="0" borderId="0" applyNumberFormat="0" applyFill="0" applyBorder="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0"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167" fontId="10" fillId="34" borderId="24"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0" fontId="11"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167" fontId="10" fillId="34" borderId="53" applyNumberFormat="0" applyFont="0" applyAlignment="0" applyProtection="0"/>
    <xf numFmtId="9" fontId="56"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334"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 fillId="0" borderId="0" applyFont="0" applyFill="0" applyBorder="0" applyAlignment="0" applyProtection="0"/>
    <xf numFmtId="9" fontId="58"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56"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245"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1" fillId="0" borderId="0" applyFont="0" applyFill="0" applyBorder="0" applyAlignment="0" applyProtection="0"/>
    <xf numFmtId="9" fontId="10" fillId="0" borderId="0" applyFont="0" applyFill="0" applyBorder="0" applyAlignment="0" applyProtection="0"/>
    <xf numFmtId="9" fontId="10" fillId="0" borderId="0" applyFont="0" applyFill="0" applyBorder="0" applyAlignment="0" applyProtection="0"/>
    <xf numFmtId="9" fontId="56"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xf numFmtId="9" fontId="245" fillId="0" borderId="0" applyFont="0" applyFill="0" applyBorder="0" applyAlignment="0" applyProtection="0"/>
    <xf numFmtId="9" fontId="1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0" fontId="232" fillId="0" borderId="4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304" fillId="0" borderId="69" applyNumberFormat="0" applyFill="0" applyAlignment="0" applyProtection="0"/>
    <xf numFmtId="167" fontId="232" fillId="0" borderId="49" applyNumberFormat="0" applyFill="0" applyAlignment="0" applyProtection="0"/>
    <xf numFmtId="167" fontId="232" fillId="0" borderId="49" applyNumberFormat="0" applyFill="0" applyAlignment="0" applyProtection="0"/>
    <xf numFmtId="167" fontId="10" fillId="0" borderId="49" applyNumberFormat="0" applyFill="0" applyAlignment="0" applyProtection="0"/>
    <xf numFmtId="0" fontId="232" fillId="0" borderId="49" applyNumberFormat="0" applyFill="0" applyAlignment="0" applyProtection="0"/>
    <xf numFmtId="167" fontId="10" fillId="0" borderId="0"/>
    <xf numFmtId="167" fontId="335" fillId="0" borderId="0"/>
    <xf numFmtId="167" fontId="10" fillId="0" borderId="0"/>
    <xf numFmtId="0" fontId="335" fillId="0" borderId="0"/>
    <xf numFmtId="0" fontId="20" fillId="0" borderId="0"/>
    <xf numFmtId="174" fontId="31" fillId="0" borderId="0">
      <alignment vertical="top"/>
    </xf>
    <xf numFmtId="38" fontId="31" fillId="0" borderId="0">
      <alignment vertical="top"/>
    </xf>
    <xf numFmtId="167" fontId="11" fillId="0" borderId="0"/>
    <xf numFmtId="0" fontId="20" fillId="0" borderId="0"/>
    <xf numFmtId="167" fontId="20" fillId="0" borderId="0"/>
    <xf numFmtId="0" fontId="12" fillId="0" borderId="0"/>
    <xf numFmtId="167" fontId="11" fillId="0" borderId="0"/>
    <xf numFmtId="167" fontId="11" fillId="0" borderId="0"/>
    <xf numFmtId="167" fontId="26" fillId="0" borderId="0"/>
    <xf numFmtId="167" fontId="10" fillId="0" borderId="0"/>
    <xf numFmtId="0" fontId="5" fillId="84" borderId="9" applyBorder="0" applyAlignment="0">
      <alignment vertical="center"/>
    </xf>
    <xf numFmtId="167" fontId="10" fillId="0" borderId="0"/>
    <xf numFmtId="167" fontId="26" fillId="0" borderId="0"/>
    <xf numFmtId="167" fontId="46" fillId="0" borderId="0" applyNumberFormat="0" applyFont="0" applyFill="0" applyBorder="0" applyAlignment="0" applyProtection="0">
      <alignment vertical="top"/>
    </xf>
    <xf numFmtId="167" fontId="46" fillId="0" borderId="0" applyNumberFormat="0" applyFont="0" applyFill="0" applyBorder="0" applyAlignment="0" applyProtection="0">
      <alignment vertical="top"/>
    </xf>
    <xf numFmtId="167" fontId="10" fillId="0" borderId="0"/>
    <xf numFmtId="167" fontId="10" fillId="0" borderId="0"/>
    <xf numFmtId="167" fontId="10" fillId="0" borderId="0">
      <alignment vertical="justify"/>
    </xf>
    <xf numFmtId="49" fontId="336" fillId="0" borderId="0"/>
    <xf numFmtId="49" fontId="337" fillId="0" borderId="0">
      <alignment vertical="top"/>
    </xf>
    <xf numFmtId="189" fontId="199" fillId="0" borderId="0" applyFill="0" applyBorder="0" applyAlignment="0" applyProtection="0"/>
    <xf numFmtId="189" fontId="199" fillId="0" borderId="0" applyFill="0" applyBorder="0" applyAlignment="0" applyProtection="0"/>
    <xf numFmtId="167" fontId="10" fillId="0" borderId="0" applyNumberFormat="0" applyFill="0" applyBorder="0" applyAlignment="0" applyProtection="0"/>
    <xf numFmtId="0" fontId="304" fillId="0" borderId="0" applyNumberFormat="0" applyFill="0" applyBorder="0" applyAlignment="0" applyProtection="0"/>
    <xf numFmtId="0"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0" fontId="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304"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167" fontId="10" fillId="0" borderId="0" applyNumberFormat="0" applyFill="0" applyBorder="0" applyAlignment="0" applyProtection="0"/>
    <xf numFmtId="49" fontId="199" fillId="0" borderId="0">
      <alignment horizontal="center"/>
    </xf>
    <xf numFmtId="49" fontId="199" fillId="0" borderId="0">
      <alignment horizontal="center"/>
    </xf>
    <xf numFmtId="49" fontId="28" fillId="0" borderId="0"/>
    <xf numFmtId="360" fontId="338" fillId="0" borderId="0"/>
    <xf numFmtId="360" fontId="338" fillId="0" borderId="0"/>
    <xf numFmtId="360" fontId="338" fillId="0" borderId="0"/>
    <xf numFmtId="38" fontId="10" fillId="0" borderId="0" applyFont="0" applyFill="0" applyBorder="0" applyAlignment="0" applyProtection="0"/>
    <xf numFmtId="3" fontId="339" fillId="0" borderId="25" applyFont="0" applyBorder="0">
      <alignment horizontal="right"/>
      <protection locked="0"/>
    </xf>
    <xf numFmtId="182" fontId="11" fillId="0" borderId="0" applyFont="0" applyFill="0" applyBorder="0" applyAlignment="0" applyProtection="0"/>
    <xf numFmtId="2" fontId="199" fillId="0" borderId="0" applyFill="0" applyBorder="0" applyAlignment="0" applyProtection="0"/>
    <xf numFmtId="2" fontId="199" fillId="0" borderId="0" applyFill="0" applyBorder="0" applyAlignment="0" applyProtection="0"/>
    <xf numFmtId="294" fontId="11" fillId="0" borderId="0" applyFont="0" applyFill="0" applyBorder="0" applyAlignment="0" applyProtection="0"/>
    <xf numFmtId="227" fontId="10" fillId="0" borderId="0" applyFont="0" applyFill="0" applyBorder="0" applyAlignment="0" applyProtection="0"/>
    <xf numFmtId="22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167"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7"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165" fontId="340" fillId="0" borderId="0" applyFont="0" applyFill="0" applyBorder="0" applyAlignment="0" applyProtection="0"/>
    <xf numFmtId="189" fontId="34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361" fontId="11" fillId="0" borderId="0" applyFont="0" applyFill="0" applyBorder="0" applyAlignment="0" applyProtection="0"/>
    <xf numFmtId="234" fontId="1" fillId="0" borderId="0" applyFont="0" applyFill="0" applyBorder="0" applyAlignment="0" applyProtection="0"/>
    <xf numFmtId="234" fontId="11" fillId="0" borderId="0" applyFont="0" applyFill="0" applyBorder="0" applyAlignment="0" applyProtection="0"/>
    <xf numFmtId="234" fontId="57" fillId="0" borderId="0" applyFont="0" applyFill="0" applyBorder="0" applyAlignment="0" applyProtection="0"/>
    <xf numFmtId="237"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361" fontId="11" fillId="0" borderId="0" applyFont="0" applyFill="0" applyBorder="0" applyAlignment="0" applyProtection="0"/>
    <xf numFmtId="237" fontId="11" fillId="0" borderId="0" applyFont="0" applyFill="0" applyBorder="0" applyAlignment="0" applyProtection="0"/>
    <xf numFmtId="234" fontId="10"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57"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361"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362" fontId="28" fillId="0" borderId="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10" fillId="0" borderId="0" applyFont="0" applyFill="0" applyBorder="0" applyAlignment="0" applyProtection="0"/>
    <xf numFmtId="357"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363" fontId="10" fillId="0" borderId="0" applyFont="0" applyFill="0" applyBorder="0" applyAlignment="0" applyProtection="0"/>
    <xf numFmtId="229" fontId="10" fillId="0" borderId="0" applyFont="0" applyFill="0" applyBorder="0" applyAlignment="0" applyProtection="0"/>
    <xf numFmtId="229" fontId="10" fillId="0" borderId="0" applyFont="0" applyFill="0" applyBorder="0" applyAlignment="0" applyProtection="0"/>
    <xf numFmtId="234" fontId="56" fillId="0" borderId="0" applyFont="0" applyFill="0" applyBorder="0" applyAlignment="0" applyProtection="0"/>
    <xf numFmtId="36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09" fontId="11"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56" fillId="0" borderId="0" applyFont="0" applyFill="0" applyBorder="0" applyAlignment="0" applyProtection="0"/>
    <xf numFmtId="234" fontId="11" fillId="0" borderId="0" applyFont="0" applyFill="0" applyBorder="0" applyAlignment="0" applyProtection="0"/>
    <xf numFmtId="234" fontId="56"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89" fontId="57"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166" fontId="11" fillId="0" borderId="0" applyFont="0" applyFill="0" applyBorder="0" applyAlignment="0" applyProtection="0"/>
    <xf numFmtId="234" fontId="245" fillId="0" borderId="0" applyFont="0" applyFill="0" applyBorder="0" applyAlignment="0" applyProtection="0"/>
    <xf numFmtId="180" fontId="1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1" fillId="0" borderId="0" applyFont="0" applyFill="0" applyBorder="0" applyAlignment="0" applyProtection="0"/>
    <xf numFmtId="234" fontId="1" fillId="0" borderId="0" applyFont="0" applyFill="0" applyBorder="0" applyAlignment="0" applyProtection="0"/>
    <xf numFmtId="234" fontId="10" fillId="0" borderId="0" applyFont="0" applyFill="0" applyBorder="0" applyAlignment="0" applyProtection="0"/>
    <xf numFmtId="234" fontId="10" fillId="0" borderId="0" applyFont="0" applyFill="0" applyBorder="0" applyAlignment="0" applyProtection="0"/>
    <xf numFmtId="234" fontId="56" fillId="0" borderId="0" applyFont="0" applyFill="0" applyBorder="0" applyAlignment="0" applyProtection="0"/>
    <xf numFmtId="365" fontId="11" fillId="0" borderId="0" applyFont="0" applyFill="0" applyBorder="0" applyAlignment="0" applyProtection="0"/>
    <xf numFmtId="181"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165" fontId="11" fillId="0" borderId="0" applyFont="0" applyFill="0" applyBorder="0" applyAlignment="0" applyProtection="0"/>
    <xf numFmtId="234" fontId="56" fillId="0" borderId="0" applyFont="0" applyFill="0" applyBorder="0" applyAlignment="0" applyProtection="0"/>
    <xf numFmtId="234" fontId="14" fillId="0" borderId="0" applyFont="0" applyFill="0" applyBorder="0" applyAlignment="0" applyProtection="0"/>
    <xf numFmtId="234" fontId="58" fillId="0" borderId="0" applyFont="0" applyFill="0" applyBorder="0" applyAlignment="0" applyProtection="0"/>
    <xf numFmtId="237" fontId="1" fillId="0" borderId="0" applyFont="0" applyFill="0" applyBorder="0" applyAlignment="0" applyProtection="0"/>
    <xf numFmtId="234" fontId="57" fillId="0" borderId="0" applyFont="0" applyFill="0" applyBorder="0" applyAlignment="0" applyProtection="0"/>
    <xf numFmtId="234" fontId="56" fillId="0" borderId="0" applyFont="0" applyFill="0" applyBorder="0" applyAlignment="0" applyProtection="0"/>
    <xf numFmtId="4" fontId="250" fillId="8" borderId="0" applyBorder="0">
      <alignment horizontal="right"/>
    </xf>
    <xf numFmtId="4" fontId="250" fillId="85" borderId="8"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4" fontId="250" fillId="8" borderId="9" applyFont="0" applyBorder="0">
      <alignment horizontal="right"/>
    </xf>
    <xf numFmtId="0" fontId="173" fillId="20"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341" fillId="26" borderId="0" applyNumberFormat="0" applyBorder="0" applyAlignment="0" applyProtection="0"/>
    <xf numFmtId="167" fontId="173" fillId="20" borderId="0" applyNumberFormat="0" applyBorder="0" applyAlignment="0" applyProtection="0"/>
    <xf numFmtId="167" fontId="173" fillId="20" borderId="0" applyNumberFormat="0" applyBorder="0" applyAlignment="0" applyProtection="0"/>
    <xf numFmtId="167" fontId="10" fillId="20" borderId="0" applyNumberFormat="0" applyBorder="0" applyAlignment="0" applyProtection="0"/>
    <xf numFmtId="0" fontId="173" fillId="20" borderId="0" applyNumberFormat="0" applyBorder="0" applyAlignment="0" applyProtection="0"/>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4" fontId="11" fillId="0" borderId="9"/>
    <xf numFmtId="37" fontId="10" fillId="0" borderId="0" applyFont="0" applyBorder="0" applyAlignment="0" applyProtection="0"/>
    <xf numFmtId="366" fontId="35" fillId="0" borderId="0">
      <protection locked="0"/>
    </xf>
    <xf numFmtId="182" fontId="35" fillId="0" borderId="0">
      <protection locked="0"/>
    </xf>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49" fontId="342" fillId="0" borderId="9" applyNumberFormat="0" applyFill="0" applyAlignment="0" applyProtection="0"/>
    <xf numFmtId="167" fontId="11" fillId="39" borderId="0" applyNumberFormat="0" applyBorder="0" applyAlignment="0" applyProtection="0">
      <alignment vertical="center"/>
    </xf>
    <xf numFmtId="0" fontId="11" fillId="39" borderId="0" applyNumberFormat="0" applyBorder="0" applyAlignment="0" applyProtection="0">
      <alignment vertical="center"/>
    </xf>
    <xf numFmtId="167" fontId="11" fillId="42" borderId="0" applyNumberFormat="0" applyBorder="0" applyAlignment="0" applyProtection="0">
      <alignment vertical="center"/>
    </xf>
    <xf numFmtId="0" fontId="11" fillId="42" borderId="0" applyNumberFormat="0" applyBorder="0" applyAlignment="0" applyProtection="0">
      <alignment vertical="center"/>
    </xf>
    <xf numFmtId="167" fontId="11" fillId="46" borderId="0" applyNumberFormat="0" applyBorder="0" applyAlignment="0" applyProtection="0">
      <alignment vertical="center"/>
    </xf>
    <xf numFmtId="0" fontId="11" fillId="46" borderId="0" applyNumberFormat="0" applyBorder="0" applyAlignment="0" applyProtection="0">
      <alignment vertical="center"/>
    </xf>
    <xf numFmtId="167" fontId="11" fillId="36" borderId="0" applyNumberFormat="0" applyBorder="0" applyAlignment="0" applyProtection="0">
      <alignment vertical="center"/>
    </xf>
    <xf numFmtId="0" fontId="11" fillId="36" borderId="0" applyNumberFormat="0" applyBorder="0" applyAlignment="0" applyProtection="0">
      <alignment vertical="center"/>
    </xf>
    <xf numFmtId="167" fontId="11" fillId="37" borderId="0" applyNumberFormat="0" applyBorder="0" applyAlignment="0" applyProtection="0">
      <alignment vertical="center"/>
    </xf>
    <xf numFmtId="0" fontId="11" fillId="37" borderId="0" applyNumberFormat="0" applyBorder="0" applyAlignment="0" applyProtection="0">
      <alignment vertical="center"/>
    </xf>
    <xf numFmtId="167" fontId="11" fillId="49" borderId="0" applyNumberFormat="0" applyBorder="0" applyAlignment="0" applyProtection="0">
      <alignment vertical="center"/>
    </xf>
    <xf numFmtId="0" fontId="11" fillId="49" borderId="0" applyNumberFormat="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7" borderId="27" applyNumberFormat="0" applyAlignment="0" applyProtection="0">
      <alignment vertical="center"/>
    </xf>
    <xf numFmtId="0" fontId="11" fillId="57" borderId="27" applyNumberFormat="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9" borderId="0" applyNumberFormat="0" applyBorder="0" applyAlignment="0" applyProtection="0">
      <alignment vertical="center"/>
    </xf>
    <xf numFmtId="0" fontId="11" fillId="9" borderId="0" applyNumberFormat="0" applyBorder="0" applyAlignment="0" applyProtection="0">
      <alignment vertical="center"/>
    </xf>
    <xf numFmtId="178" fontId="14" fillId="0" borderId="0" applyFont="0" applyFill="0" applyBorder="0" applyAlignment="0" applyProtection="0"/>
    <xf numFmtId="178" fontId="14" fillId="0" borderId="0" applyFont="0" applyFill="0" applyBorder="0" applyAlignment="0" applyProtection="0"/>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0"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34" borderId="53" applyNumberFormat="0" applyFont="0" applyAlignment="0" applyProtection="0">
      <alignment vertical="center"/>
    </xf>
    <xf numFmtId="167" fontId="11" fillId="0" borderId="49" applyNumberFormat="0" applyFill="0" applyAlignment="0" applyProtection="0">
      <alignment vertical="center"/>
    </xf>
    <xf numFmtId="0" fontId="11" fillId="0" borderId="49" applyNumberFormat="0" applyFill="0" applyAlignment="0" applyProtection="0">
      <alignment vertical="center"/>
    </xf>
    <xf numFmtId="167" fontId="11" fillId="23" borderId="24" applyNumberFormat="0" applyAlignment="0" applyProtection="0">
      <alignment vertical="center"/>
    </xf>
    <xf numFmtId="0"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23" borderId="2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0"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167" fontId="11" fillId="54" borderId="54" applyNumberFormat="0" applyAlignment="0" applyProtection="0">
      <alignment vertical="center"/>
    </xf>
    <xf numFmtId="367" fontId="88" fillId="0" borderId="0" applyFont="0" applyFill="0" applyBorder="0" applyAlignment="0" applyProtection="0"/>
    <xf numFmtId="210" fontId="88" fillId="0" borderId="0" applyFont="0" applyFill="0" applyBorder="0" applyAlignment="0" applyProtection="0"/>
    <xf numFmtId="167" fontId="11" fillId="19" borderId="0" applyNumberFormat="0" applyBorder="0" applyAlignment="0" applyProtection="0">
      <alignment vertical="center"/>
    </xf>
    <xf numFmtId="0" fontId="11" fillId="19" borderId="0" applyNumberFormat="0" applyBorder="0" applyAlignment="0" applyProtection="0">
      <alignment vertical="center"/>
    </xf>
    <xf numFmtId="40" fontId="10" fillId="0" borderId="0" applyFont="0" applyFill="0" applyBorder="0" applyAlignment="0" applyProtection="0"/>
    <xf numFmtId="38" fontId="10" fillId="0" borderId="0" applyFont="0" applyFill="0" applyBorder="0" applyAlignment="0" applyProtection="0"/>
    <xf numFmtId="167" fontId="10" fillId="0" borderId="0"/>
    <xf numFmtId="167" fontId="11" fillId="20" borderId="0" applyNumberFormat="0" applyBorder="0" applyAlignment="0" applyProtection="0">
      <alignment vertical="center"/>
    </xf>
    <xf numFmtId="0" fontId="11" fillId="20" borderId="0" applyNumberFormat="0" applyBorder="0" applyAlignment="0" applyProtection="0">
      <alignment vertical="center"/>
    </xf>
    <xf numFmtId="167" fontId="11" fillId="0" borderId="42" applyNumberFormat="0" applyFill="0" applyAlignment="0" applyProtection="0">
      <alignment vertical="center"/>
    </xf>
    <xf numFmtId="0" fontId="11" fillId="0" borderId="42" applyNumberFormat="0" applyFill="0" applyAlignment="0" applyProtection="0">
      <alignment vertical="center"/>
    </xf>
    <xf numFmtId="167" fontId="11" fillId="0" borderId="43" applyNumberFormat="0" applyFill="0" applyAlignment="0" applyProtection="0">
      <alignment vertical="center"/>
    </xf>
    <xf numFmtId="0" fontId="11" fillId="0" borderId="43" applyNumberFormat="0" applyFill="0" applyAlignment="0" applyProtection="0">
      <alignment vertical="center"/>
    </xf>
    <xf numFmtId="167" fontId="11" fillId="0" borderId="44" applyNumberFormat="0" applyFill="0" applyAlignment="0" applyProtection="0">
      <alignment vertical="center"/>
    </xf>
    <xf numFmtId="0" fontId="11" fillId="0" borderId="44" applyNumberFormat="0" applyFill="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54" borderId="24" applyNumberFormat="0" applyAlignment="0" applyProtection="0">
      <alignment vertical="center"/>
    </xf>
    <xf numFmtId="0"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54" borderId="24" applyNumberFormat="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0" applyNumberFormat="0" applyFill="0" applyBorder="0" applyAlignment="0" applyProtection="0">
      <alignment vertical="center"/>
    </xf>
    <xf numFmtId="0" fontId="11" fillId="0" borderId="0" applyNumberFormat="0" applyFill="0" applyBorder="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0"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167" fontId="11" fillId="0" borderId="60" applyNumberFormat="0" applyFill="0" applyAlignment="0" applyProtection="0">
      <alignment vertical="center"/>
    </xf>
    <xf numFmtId="9" fontId="1" fillId="0" borderId="0" applyFont="0" applyFill="0" applyBorder="0" applyAlignment="0" applyProtection="0"/>
    <xf numFmtId="0" fontId="10" fillId="0" borderId="0"/>
  </cellStyleXfs>
  <cellXfs count="125">
    <xf numFmtId="0" fontId="0" fillId="0" borderId="0" xfId="0"/>
    <xf numFmtId="0" fontId="7" fillId="6" borderId="0" xfId="1" applyFont="1" applyFill="1"/>
    <xf numFmtId="0" fontId="7" fillId="6" borderId="0" xfId="1" applyFont="1" applyFill="1" applyAlignment="1">
      <alignment horizontal="center" vertical="center"/>
    </xf>
    <xf numFmtId="10" fontId="7" fillId="6" borderId="0" xfId="1" applyNumberFormat="1" applyFont="1" applyFill="1" applyAlignment="1">
      <alignment wrapText="1"/>
    </xf>
    <xf numFmtId="0" fontId="7" fillId="6" borderId="0" xfId="1" applyFont="1" applyFill="1" applyAlignment="1">
      <alignment wrapText="1"/>
    </xf>
    <xf numFmtId="0" fontId="7" fillId="6" borderId="0" xfId="1" applyFont="1" applyFill="1" applyAlignment="1">
      <alignment horizontal="right"/>
    </xf>
    <xf numFmtId="14" fontId="7" fillId="6" borderId="0" xfId="1" applyNumberFormat="1" applyFont="1" applyFill="1" applyAlignment="1">
      <alignment horizontal="center" vertical="center" wrapText="1"/>
    </xf>
    <xf numFmtId="0" fontId="344" fillId="6" borderId="0" xfId="1" applyFont="1" applyFill="1" applyAlignment="1">
      <alignment horizontal="left"/>
    </xf>
    <xf numFmtId="0" fontId="7" fillId="6" borderId="0" xfId="1" applyFont="1" applyFill="1" applyBorder="1" applyAlignment="1">
      <alignment wrapText="1"/>
    </xf>
    <xf numFmtId="0" fontId="7" fillId="6" borderId="0" xfId="1" applyFont="1" applyFill="1" applyBorder="1" applyAlignment="1">
      <alignment horizontal="left" vertical="center" wrapText="1"/>
    </xf>
    <xf numFmtId="0" fontId="7" fillId="6" borderId="0" xfId="1" applyNumberFormat="1" applyFont="1" applyFill="1" applyBorder="1" applyAlignment="1">
      <alignment horizontal="center" vertical="center" wrapText="1"/>
    </xf>
    <xf numFmtId="49" fontId="7" fillId="6" borderId="0" xfId="1" applyNumberFormat="1" applyFont="1" applyFill="1" applyBorder="1" applyAlignment="1">
      <alignment horizontal="center" vertical="center" wrapText="1"/>
    </xf>
    <xf numFmtId="0" fontId="7" fillId="6" borderId="0" xfId="1" applyFont="1" applyFill="1" applyBorder="1" applyAlignment="1">
      <alignment vertical="center" wrapText="1"/>
    </xf>
    <xf numFmtId="0" fontId="7" fillId="6" borderId="0" xfId="1" applyFont="1" applyFill="1" applyBorder="1" applyAlignment="1">
      <alignment horizontal="center" vertical="center" wrapText="1"/>
    </xf>
    <xf numFmtId="1" fontId="7" fillId="6" borderId="0" xfId="1" applyNumberFormat="1" applyFont="1" applyFill="1" applyBorder="1" applyAlignment="1">
      <alignment horizontal="center" vertical="center" wrapText="1"/>
    </xf>
    <xf numFmtId="4" fontId="7" fillId="6" borderId="0" xfId="1" applyNumberFormat="1" applyFont="1" applyFill="1" applyBorder="1" applyAlignment="1">
      <alignment horizontal="center" vertical="center" wrapText="1"/>
    </xf>
    <xf numFmtId="4" fontId="344" fillId="6" borderId="8" xfId="1" applyNumberFormat="1" applyFont="1" applyFill="1" applyBorder="1" applyAlignment="1">
      <alignment horizontal="center" vertical="center" wrapText="1"/>
    </xf>
    <xf numFmtId="4" fontId="344" fillId="0" borderId="70" xfId="1" applyNumberFormat="1" applyFont="1" applyFill="1" applyBorder="1" applyAlignment="1">
      <alignment horizontal="center" vertical="center" wrapText="1"/>
    </xf>
    <xf numFmtId="4" fontId="344" fillId="0" borderId="71" xfId="1" applyNumberFormat="1" applyFont="1" applyFill="1" applyBorder="1" applyAlignment="1">
      <alignment horizontal="center" vertical="center" wrapText="1"/>
    </xf>
    <xf numFmtId="0" fontId="344" fillId="6" borderId="72" xfId="1" applyFont="1" applyFill="1" applyBorder="1" applyAlignment="1">
      <alignment horizontal="center" vertical="center" wrapText="1"/>
    </xf>
    <xf numFmtId="0" fontId="344" fillId="0" borderId="9" xfId="1" applyFont="1" applyBorder="1" applyAlignment="1">
      <alignment horizontal="center" vertical="center" wrapText="1"/>
    </xf>
    <xf numFmtId="0" fontId="344" fillId="0" borderId="73" xfId="1" applyFont="1" applyBorder="1" applyAlignment="1">
      <alignment horizontal="center" vertical="center" wrapText="1"/>
    </xf>
    <xf numFmtId="49" fontId="7" fillId="6" borderId="72" xfId="1" applyNumberFormat="1" applyFont="1" applyFill="1" applyBorder="1" applyAlignment="1">
      <alignment horizontal="right" vertical="center" wrapText="1"/>
    </xf>
    <xf numFmtId="0" fontId="344" fillId="6" borderId="9" xfId="1" applyFont="1" applyFill="1" applyBorder="1" applyAlignment="1">
      <alignment vertical="center" wrapText="1"/>
    </xf>
    <xf numFmtId="4" fontId="344" fillId="6" borderId="73" xfId="1" applyNumberFormat="1" applyFont="1" applyFill="1" applyBorder="1" applyAlignment="1">
      <alignment horizontal="center" vertical="center" wrapText="1"/>
    </xf>
    <xf numFmtId="0" fontId="7" fillId="6" borderId="9" xfId="1" applyFont="1" applyFill="1" applyBorder="1" applyAlignment="1">
      <alignment horizontal="left" vertical="center" wrapText="1"/>
    </xf>
    <xf numFmtId="4" fontId="7" fillId="6" borderId="73" xfId="1" applyNumberFormat="1" applyFont="1" applyFill="1" applyBorder="1" applyAlignment="1">
      <alignment horizontal="center" vertical="center" wrapText="1"/>
    </xf>
    <xf numFmtId="49" fontId="7" fillId="6" borderId="74" xfId="1" applyNumberFormat="1" applyFont="1" applyFill="1" applyBorder="1" applyAlignment="1">
      <alignment horizontal="right" vertical="center" wrapText="1"/>
    </xf>
    <xf numFmtId="4" fontId="7" fillId="6" borderId="76" xfId="1" applyNumberFormat="1" applyFont="1" applyFill="1" applyBorder="1" applyAlignment="1">
      <alignment horizontal="center" vertical="center" wrapText="1"/>
    </xf>
    <xf numFmtId="4" fontId="344" fillId="6" borderId="77" xfId="1" applyNumberFormat="1" applyFont="1" applyFill="1" applyBorder="1" applyAlignment="1">
      <alignment horizontal="center" vertical="center" wrapText="1"/>
    </xf>
    <xf numFmtId="4" fontId="344" fillId="6" borderId="70" xfId="1" applyNumberFormat="1" applyFont="1" applyFill="1" applyBorder="1" applyAlignment="1">
      <alignment horizontal="center" vertical="center" wrapText="1"/>
    </xf>
    <xf numFmtId="3" fontId="344" fillId="6" borderId="78" xfId="1" applyNumberFormat="1" applyFont="1" applyFill="1" applyBorder="1" applyAlignment="1">
      <alignment horizontal="center" vertical="center" wrapText="1"/>
    </xf>
    <xf numFmtId="3" fontId="344" fillId="6" borderId="9" xfId="1" applyNumberFormat="1" applyFont="1" applyFill="1" applyBorder="1" applyAlignment="1">
      <alignment horizontal="center" vertical="center" wrapText="1"/>
    </xf>
    <xf numFmtId="0" fontId="7"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wrapText="1"/>
    </xf>
    <xf numFmtId="10" fontId="7" fillId="6" borderId="9" xfId="48044" applyNumberFormat="1" applyFont="1" applyFill="1" applyBorder="1" applyAlignment="1">
      <alignment horizontal="center" vertical="center" wrapText="1"/>
    </xf>
    <xf numFmtId="0" fontId="349" fillId="6" borderId="78" xfId="1" applyFont="1" applyFill="1" applyBorder="1" applyAlignment="1">
      <alignment horizontal="left" vertical="center" wrapText="1" indent="2"/>
    </xf>
    <xf numFmtId="4" fontId="7" fillId="6" borderId="9" xfId="1" applyNumberFormat="1" applyFont="1" applyFill="1" applyBorder="1" applyAlignment="1">
      <alignment horizontal="center" vertical="center"/>
    </xf>
    <xf numFmtId="3" fontId="7" fillId="6" borderId="9" xfId="1" applyNumberFormat="1" applyFont="1" applyFill="1" applyBorder="1" applyAlignment="1">
      <alignment horizontal="center" vertical="center"/>
    </xf>
    <xf numFmtId="0" fontId="7" fillId="6" borderId="9" xfId="1" applyFont="1" applyFill="1" applyBorder="1" applyAlignment="1">
      <alignment horizontal="left" vertical="center" wrapText="1" indent="2"/>
    </xf>
    <xf numFmtId="164" fontId="7" fillId="6" borderId="9" xfId="1" applyNumberFormat="1" applyFont="1" applyFill="1" applyBorder="1" applyAlignment="1">
      <alignment horizontal="center" vertical="center" wrapText="1"/>
    </xf>
    <xf numFmtId="49" fontId="8" fillId="6" borderId="72" xfId="0" applyNumberFormat="1" applyFont="1" applyFill="1" applyBorder="1" applyAlignment="1">
      <alignment horizontal="right" vertical="center"/>
    </xf>
    <xf numFmtId="0" fontId="9" fillId="0" borderId="9" xfId="0" applyFont="1" applyFill="1" applyBorder="1" applyAlignment="1">
      <alignment horizontal="left" vertical="center" wrapText="1" indent="3"/>
    </xf>
    <xf numFmtId="0" fontId="8" fillId="6" borderId="9" xfId="0" applyFont="1" applyFill="1" applyBorder="1" applyAlignment="1">
      <alignment horizontal="left" vertical="center" wrapText="1" indent="5"/>
    </xf>
    <xf numFmtId="0" fontId="352" fillId="6" borderId="9" xfId="0" applyFont="1" applyFill="1" applyBorder="1" applyAlignment="1">
      <alignment horizontal="left" vertical="center" wrapText="1" indent="5"/>
    </xf>
    <xf numFmtId="0" fontId="349" fillId="6" borderId="79" xfId="1" applyFont="1" applyFill="1" applyBorder="1" applyAlignment="1">
      <alignment horizontal="left" vertical="center" wrapText="1" indent="2"/>
    </xf>
    <xf numFmtId="164" fontId="7" fillId="6" borderId="75" xfId="1" applyNumberFormat="1" applyFont="1" applyFill="1" applyBorder="1" applyAlignment="1">
      <alignment horizontal="center" vertical="center" wrapText="1"/>
    </xf>
    <xf numFmtId="49" fontId="7" fillId="6" borderId="11" xfId="1" applyNumberFormat="1" applyFont="1" applyFill="1" applyBorder="1" applyAlignment="1">
      <alignment horizontal="right" vertical="center" wrapText="1"/>
    </xf>
    <xf numFmtId="0" fontId="7" fillId="0" borderId="0" xfId="1" applyFont="1" applyFill="1" applyBorder="1" applyAlignment="1">
      <alignment horizontal="left" vertical="center" wrapText="1" indent="2"/>
    </xf>
    <xf numFmtId="4" fontId="7" fillId="0" borderId="0"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wrapText="1"/>
    </xf>
    <xf numFmtId="49" fontId="7" fillId="6" borderId="9" xfId="1" applyNumberFormat="1" applyFont="1" applyFill="1" applyBorder="1" applyAlignment="1">
      <alignment horizontal="center" vertical="center" wrapText="1"/>
    </xf>
    <xf numFmtId="0" fontId="7" fillId="6" borderId="9" xfId="1" applyFont="1" applyFill="1" applyBorder="1" applyAlignment="1">
      <alignment horizontal="center" vertical="center" wrapText="1"/>
    </xf>
    <xf numFmtId="0" fontId="7" fillId="6" borderId="78" xfId="1" applyFont="1" applyFill="1" applyBorder="1" applyAlignment="1">
      <alignment horizontal="left" vertical="center" wrapText="1" indent="4"/>
    </xf>
    <xf numFmtId="0" fontId="7" fillId="6" borderId="78" xfId="1" applyFont="1" applyFill="1" applyBorder="1" applyAlignment="1">
      <alignment horizontal="left" vertical="center" wrapText="1" indent="7"/>
    </xf>
    <xf numFmtId="0" fontId="349" fillId="6" borderId="78" xfId="1" applyFont="1" applyFill="1" applyBorder="1" applyAlignment="1">
      <alignment horizontal="left" vertical="center" wrapText="1" indent="7"/>
    </xf>
    <xf numFmtId="0" fontId="352" fillId="6" borderId="9" xfId="0" applyFont="1" applyFill="1" applyBorder="1" applyAlignment="1">
      <alignment horizontal="left" vertical="center" wrapText="1" indent="7"/>
    </xf>
    <xf numFmtId="0" fontId="8" fillId="6" borderId="9" xfId="0" applyFont="1" applyFill="1" applyBorder="1" applyAlignment="1">
      <alignment horizontal="left" vertical="center" wrapText="1" indent="7"/>
    </xf>
    <xf numFmtId="0" fontId="349" fillId="6" borderId="78" xfId="1" applyFont="1" applyFill="1" applyBorder="1" applyAlignment="1">
      <alignment horizontal="left" vertical="center" wrapText="1" indent="4"/>
    </xf>
    <xf numFmtId="49" fontId="7" fillId="6" borderId="72" xfId="1" applyNumberFormat="1" applyFont="1" applyFill="1" applyBorder="1" applyAlignment="1">
      <alignment horizontal="right" vertical="center"/>
    </xf>
    <xf numFmtId="0" fontId="352" fillId="6" borderId="9" xfId="0" applyFont="1" applyFill="1" applyBorder="1" applyAlignment="1">
      <alignment horizontal="left" vertical="center" wrapText="1" indent="4"/>
    </xf>
    <xf numFmtId="0" fontId="352" fillId="6" borderId="9" xfId="0" applyFont="1" applyFill="1" applyBorder="1" applyAlignment="1">
      <alignment horizontal="left" vertical="center" wrapText="1" indent="3"/>
    </xf>
    <xf numFmtId="3" fontId="7" fillId="6" borderId="9" xfId="1" applyNumberFormat="1" applyFont="1" applyFill="1" applyBorder="1" applyAlignment="1">
      <alignment horizontal="center" vertical="center" wrapText="1"/>
    </xf>
    <xf numFmtId="0" fontId="9" fillId="6" borderId="0" xfId="1" applyFont="1" applyFill="1"/>
    <xf numFmtId="0" fontId="8" fillId="6" borderId="9" xfId="0" applyFont="1" applyFill="1" applyBorder="1" applyAlignment="1">
      <alignment horizontal="left" vertical="center" wrapText="1" indent="2"/>
    </xf>
    <xf numFmtId="0" fontId="7" fillId="6" borderId="78" xfId="1" applyFont="1" applyFill="1" applyBorder="1" applyAlignment="1">
      <alignment horizontal="left" vertical="center" wrapText="1" indent="5"/>
    </xf>
    <xf numFmtId="0" fontId="349" fillId="6" borderId="78" xfId="1" applyFont="1" applyFill="1" applyBorder="1" applyAlignment="1">
      <alignment horizontal="left" vertical="center" wrapText="1" indent="5"/>
    </xf>
    <xf numFmtId="165" fontId="7" fillId="6" borderId="9" xfId="1" applyNumberFormat="1" applyFont="1" applyFill="1" applyBorder="1" applyAlignment="1">
      <alignment horizontal="center" vertical="center" wrapText="1"/>
    </xf>
    <xf numFmtId="4" fontId="9" fillId="6" borderId="9" xfId="1" applyNumberFormat="1" applyFont="1" applyFill="1" applyBorder="1" applyAlignment="1">
      <alignment horizontal="center" vertical="center"/>
    </xf>
    <xf numFmtId="0" fontId="7" fillId="6" borderId="78" xfId="1" applyFont="1" applyFill="1" applyBorder="1" applyAlignment="1">
      <alignment horizontal="left" wrapText="1" indent="5"/>
    </xf>
    <xf numFmtId="10" fontId="9" fillId="6" borderId="9" xfId="48044" applyNumberFormat="1" applyFont="1" applyFill="1" applyBorder="1" applyAlignment="1">
      <alignment horizontal="center" vertical="center"/>
    </xf>
    <xf numFmtId="0" fontId="352" fillId="6" borderId="78" xfId="1" applyFont="1" applyFill="1" applyBorder="1" applyAlignment="1">
      <alignment horizontal="left" vertical="center" wrapText="1" indent="4"/>
    </xf>
    <xf numFmtId="49" fontId="7" fillId="6" borderId="74" xfId="1" applyNumberFormat="1" applyFont="1" applyFill="1" applyBorder="1" applyAlignment="1">
      <alignment horizontal="right" vertical="center"/>
    </xf>
    <xf numFmtId="0" fontId="349" fillId="6" borderId="79" xfId="1" applyFont="1" applyFill="1" applyBorder="1" applyAlignment="1">
      <alignment horizontal="left" vertical="center" wrapText="1" indent="4"/>
    </xf>
    <xf numFmtId="10" fontId="7" fillId="6" borderId="75" xfId="48044" applyNumberFormat="1" applyFont="1" applyFill="1" applyBorder="1" applyAlignment="1">
      <alignment horizontal="center" vertical="center" wrapText="1"/>
    </xf>
    <xf numFmtId="0" fontId="7" fillId="6" borderId="0" xfId="1" applyFont="1" applyFill="1" applyBorder="1" applyAlignment="1">
      <alignment horizontal="left" vertical="center" wrapText="1" indent="2"/>
    </xf>
    <xf numFmtId="49" fontId="9" fillId="6" borderId="8" xfId="1" applyNumberFormat="1" applyFont="1" applyFill="1" applyBorder="1" applyAlignment="1">
      <alignment horizontal="right" vertical="center"/>
    </xf>
    <xf numFmtId="49" fontId="9" fillId="6" borderId="72" xfId="1" applyNumberFormat="1" applyFont="1" applyFill="1" applyBorder="1" applyAlignment="1">
      <alignment horizontal="right" vertical="center"/>
    </xf>
    <xf numFmtId="9" fontId="7" fillId="6" borderId="9" xfId="48044" applyFont="1" applyFill="1" applyBorder="1" applyAlignment="1">
      <alignment horizontal="center" vertical="center" wrapText="1"/>
    </xf>
    <xf numFmtId="0" fontId="349" fillId="0" borderId="78" xfId="1" applyFont="1" applyFill="1" applyBorder="1" applyAlignment="1">
      <alignment horizontal="left" vertical="center" wrapText="1" indent="4"/>
    </xf>
    <xf numFmtId="166" fontId="7" fillId="6" borderId="9" xfId="48044" applyNumberFormat="1" applyFont="1" applyFill="1" applyBorder="1" applyAlignment="1">
      <alignment horizontal="center" vertical="center" wrapText="1"/>
    </xf>
    <xf numFmtId="49" fontId="9" fillId="6" borderId="74" xfId="1" applyNumberFormat="1" applyFont="1" applyFill="1" applyBorder="1" applyAlignment="1">
      <alignment horizontal="right" vertical="center"/>
    </xf>
    <xf numFmtId="0" fontId="8" fillId="6" borderId="75" xfId="0" applyFont="1" applyFill="1" applyBorder="1" applyAlignment="1">
      <alignment horizontal="left" vertical="center" wrapText="1" indent="4"/>
    </xf>
    <xf numFmtId="4" fontId="7" fillId="6" borderId="75" xfId="1" applyNumberFormat="1" applyFont="1" applyFill="1" applyBorder="1" applyAlignment="1">
      <alignment horizontal="center" vertical="center" wrapText="1"/>
    </xf>
    <xf numFmtId="49" fontId="7" fillId="6" borderId="8" xfId="1" applyNumberFormat="1" applyFont="1" applyFill="1" applyBorder="1" applyAlignment="1">
      <alignment horizontal="right" vertical="center"/>
    </xf>
    <xf numFmtId="0" fontId="7" fillId="6" borderId="9" xfId="1" applyNumberFormat="1" applyFont="1" applyFill="1" applyBorder="1" applyAlignment="1">
      <alignment horizontal="center" vertical="center" wrapText="1"/>
    </xf>
    <xf numFmtId="0" fontId="7" fillId="6" borderId="9" xfId="1" applyFont="1" applyFill="1" applyBorder="1" applyAlignment="1">
      <alignment horizontal="left" vertical="center" wrapText="1" indent="4"/>
    </xf>
    <xf numFmtId="0" fontId="8" fillId="6" borderId="9" xfId="0" applyFont="1" applyFill="1" applyBorder="1" applyAlignment="1">
      <alignment horizontal="left" vertical="center" wrapText="1" indent="6"/>
    </xf>
    <xf numFmtId="0" fontId="8" fillId="6" borderId="75" xfId="0" applyFont="1" applyFill="1" applyBorder="1" applyAlignment="1">
      <alignment horizontal="left" vertical="center" wrapText="1" indent="7"/>
    </xf>
    <xf numFmtId="0" fontId="7" fillId="6" borderId="0" xfId="1" applyFont="1" applyFill="1" applyBorder="1"/>
    <xf numFmtId="0" fontId="7" fillId="6" borderId="79" xfId="1" applyFont="1" applyFill="1" applyBorder="1" applyAlignment="1">
      <alignment horizontal="left" vertical="center" wrapText="1" indent="2"/>
    </xf>
    <xf numFmtId="0" fontId="9" fillId="6" borderId="9" xfId="1" applyFont="1" applyFill="1" applyBorder="1" applyAlignment="1">
      <alignment horizontal="left" vertical="center" wrapText="1" indent="2"/>
    </xf>
    <xf numFmtId="4" fontId="7" fillId="6" borderId="9" xfId="48044" applyNumberFormat="1" applyFont="1" applyFill="1" applyBorder="1" applyAlignment="1">
      <alignment horizontal="center" vertical="center" wrapText="1"/>
    </xf>
    <xf numFmtId="0" fontId="9" fillId="6" borderId="75" xfId="1" applyFont="1" applyFill="1" applyBorder="1" applyAlignment="1">
      <alignment horizontal="left" vertical="center" wrapText="1" indent="2"/>
    </xf>
    <xf numFmtId="4" fontId="9" fillId="6" borderId="75" xfId="1" applyNumberFormat="1" applyFont="1" applyFill="1" applyBorder="1" applyAlignment="1">
      <alignment horizontal="center" vertical="center" wrapText="1"/>
    </xf>
    <xf numFmtId="49" fontId="7" fillId="6" borderId="80" xfId="1" applyNumberFormat="1" applyFont="1" applyFill="1" applyBorder="1" applyAlignment="1">
      <alignment horizontal="right" vertical="center"/>
    </xf>
    <xf numFmtId="0" fontId="7" fillId="6" borderId="81" xfId="1" applyFont="1" applyFill="1" applyBorder="1" applyAlignment="1">
      <alignment horizontal="left" vertical="center" wrapText="1" indent="4"/>
    </xf>
    <xf numFmtId="10" fontId="7" fillId="6" borderId="81" xfId="48044" applyNumberFormat="1" applyFont="1" applyFill="1" applyBorder="1" applyAlignment="1">
      <alignment horizontal="center" vertical="center" wrapText="1"/>
    </xf>
    <xf numFmtId="0" fontId="7" fillId="6" borderId="75" xfId="1" applyFont="1" applyFill="1" applyBorder="1" applyAlignment="1">
      <alignment horizontal="left" vertical="center" wrapText="1" indent="4"/>
    </xf>
    <xf numFmtId="0" fontId="358" fillId="6" borderId="70" xfId="0" applyFont="1" applyFill="1" applyBorder="1" applyAlignment="1">
      <alignment horizontal="left" vertical="center" wrapText="1"/>
    </xf>
    <xf numFmtId="4" fontId="7" fillId="6" borderId="70" xfId="1" applyNumberFormat="1" applyFont="1" applyFill="1" applyBorder="1" applyAlignment="1">
      <alignment horizontal="center" vertical="center" wrapText="1"/>
    </xf>
    <xf numFmtId="0" fontId="349" fillId="6" borderId="9" xfId="1" applyFont="1" applyFill="1" applyBorder="1" applyAlignment="1">
      <alignment horizontal="left" vertical="center" wrapText="1" indent="4"/>
    </xf>
    <xf numFmtId="0" fontId="349" fillId="6" borderId="75" xfId="1" applyFont="1" applyFill="1" applyBorder="1" applyAlignment="1">
      <alignment horizontal="left" vertical="center" wrapText="1" indent="4"/>
    </xf>
    <xf numFmtId="0" fontId="366" fillId="6" borderId="70" xfId="48045" applyFont="1" applyFill="1" applyBorder="1" applyAlignment="1">
      <alignment horizontal="left" vertical="center" wrapText="1"/>
    </xf>
    <xf numFmtId="10" fontId="7" fillId="6" borderId="70" xfId="48044" applyNumberFormat="1" applyFont="1" applyFill="1" applyBorder="1" applyAlignment="1">
      <alignment horizontal="center" vertical="center" wrapText="1"/>
    </xf>
    <xf numFmtId="0" fontId="7" fillId="6" borderId="0" xfId="1" applyFont="1" applyFill="1" applyBorder="1" applyAlignment="1">
      <alignment horizontal="right" vertical="center"/>
    </xf>
    <xf numFmtId="0" fontId="7" fillId="6" borderId="83" xfId="1" applyFont="1" applyFill="1" applyBorder="1" applyAlignment="1">
      <alignment horizontal="right" wrapText="1" indent="1"/>
    </xf>
    <xf numFmtId="0" fontId="7" fillId="6" borderId="84" xfId="1" applyFont="1" applyFill="1" applyBorder="1" applyAlignment="1">
      <alignment horizontal="center" vertical="center" wrapText="1"/>
    </xf>
    <xf numFmtId="0" fontId="7" fillId="6" borderId="8" xfId="1" applyFont="1" applyFill="1" applyBorder="1"/>
    <xf numFmtId="10" fontId="9" fillId="6" borderId="71" xfId="1" applyNumberFormat="1" applyFont="1" applyFill="1" applyBorder="1" applyAlignment="1" applyProtection="1">
      <alignment vertical="center"/>
    </xf>
    <xf numFmtId="0" fontId="7" fillId="6" borderId="72" xfId="1" applyFont="1" applyFill="1" applyBorder="1"/>
    <xf numFmtId="10" fontId="9" fillId="6" borderId="73" xfId="1" applyNumberFormat="1" applyFont="1" applyFill="1" applyBorder="1" applyAlignment="1" applyProtection="1">
      <alignment vertical="center"/>
    </xf>
    <xf numFmtId="0" fontId="7" fillId="6" borderId="74" xfId="1" applyFont="1" applyFill="1" applyBorder="1"/>
    <xf numFmtId="10" fontId="9" fillId="6" borderId="76" xfId="1" applyNumberFormat="1" applyFont="1" applyFill="1" applyBorder="1" applyAlignment="1" applyProtection="1">
      <alignment vertical="center"/>
    </xf>
    <xf numFmtId="0" fontId="7" fillId="6" borderId="80" xfId="1" applyFont="1" applyFill="1" applyBorder="1"/>
    <xf numFmtId="10" fontId="9" fillId="6" borderId="82" xfId="1" applyNumberFormat="1" applyFont="1" applyFill="1" applyBorder="1" applyAlignment="1" applyProtection="1">
      <alignment vertical="center"/>
    </xf>
    <xf numFmtId="0" fontId="7" fillId="6" borderId="0" xfId="1" applyFont="1" applyFill="1" applyAlignment="1" applyProtection="1">
      <alignment horizontal="center" vertical="center"/>
    </xf>
    <xf numFmtId="0" fontId="7" fillId="6" borderId="75" xfId="1" applyFont="1" applyFill="1" applyBorder="1" applyAlignment="1">
      <alignment horizontal="left" vertical="center" wrapText="1"/>
    </xf>
    <xf numFmtId="0" fontId="7" fillId="6" borderId="75" xfId="1" applyFont="1" applyFill="1" applyBorder="1" applyAlignment="1">
      <alignment horizontal="left" vertical="center" wrapText="1"/>
    </xf>
    <xf numFmtId="0" fontId="344" fillId="6" borderId="13" xfId="1" applyFont="1" applyFill="1" applyBorder="1" applyAlignment="1">
      <alignment horizontal="left" vertical="center" wrapText="1"/>
    </xf>
    <xf numFmtId="0" fontId="344" fillId="6" borderId="70" xfId="1" applyFont="1" applyFill="1" applyBorder="1" applyAlignment="1">
      <alignment horizontal="left" vertical="center" wrapText="1"/>
    </xf>
    <xf numFmtId="0" fontId="7" fillId="6" borderId="75" xfId="1" applyFont="1" applyFill="1" applyBorder="1" applyAlignment="1">
      <alignment horizontal="left" vertical="center" wrapText="1"/>
    </xf>
    <xf numFmtId="0" fontId="343" fillId="6" borderId="0" xfId="1" applyFont="1" applyFill="1" applyBorder="1" applyAlignment="1">
      <alignment horizontal="center" vertical="center" wrapText="1"/>
    </xf>
    <xf numFmtId="0" fontId="344" fillId="6" borderId="7" xfId="1" applyFont="1" applyFill="1" applyBorder="1" applyAlignment="1">
      <alignment horizontal="left" wrapText="1"/>
    </xf>
    <xf numFmtId="0" fontId="344" fillId="6" borderId="10" xfId="1" applyFont="1" applyFill="1" applyBorder="1" applyAlignment="1">
      <alignment horizontal="left" vertical="center" wrapText="1"/>
    </xf>
  </cellXfs>
  <cellStyles count="48046">
    <cellStyle name="_x0005__x001c_" xfId="2"/>
    <cellStyle name=" 1" xfId="3"/>
    <cellStyle name="_x000d__x000a_JournalTemplate=C:\COMFO\CTALK\JOURSTD.TPL_x000d__x000a_LbStateAddress=3 3 0 251 1 89 2 311_x000d__x000a_LbStateJou" xfId="4"/>
    <cellStyle name="$M" xfId="5"/>
    <cellStyle name="$M 2" xfId="6"/>
    <cellStyle name="$M 2 2" xfId="7"/>
    <cellStyle name="$M 3" xfId="8"/>
    <cellStyle name="$M 3 2" xfId="9"/>
    <cellStyle name="$M 4" xfId="10"/>
    <cellStyle name="$M 4 2" xfId="11"/>
    <cellStyle name="$M 5" xfId="12"/>
    <cellStyle name="$M 5 2" xfId="13"/>
    <cellStyle name="$M 6" xfId="14"/>
    <cellStyle name="$M 6 2" xfId="15"/>
    <cellStyle name="$M 7" xfId="16"/>
    <cellStyle name="$M 7 2" xfId="17"/>
    <cellStyle name="$M 8" xfId="18"/>
    <cellStyle name="$M 8 2" xfId="19"/>
    <cellStyle name="$M 9" xfId="20"/>
    <cellStyle name="%" xfId="21"/>
    <cellStyle name="%_Inputs" xfId="22"/>
    <cellStyle name="%_Inputs (const)" xfId="23"/>
    <cellStyle name="%_Inputs Co" xfId="24"/>
    <cellStyle name="%_Денежный поток ЗАО ЭПИ-2008г.(в объемах декабря)2811  ПОСЛЕДНИЙ (Перераб. с изм. старахованием)" xfId="25"/>
    <cellStyle name="******************************************" xfId="26"/>
    <cellStyle name="****************************************** 2" xfId="27"/>
    <cellStyle name=";;;" xfId="28"/>
    <cellStyle name="???????_Income Statement" xfId="29"/>
    <cellStyle name="]_x000d__x000a_Zoomed=1_x000d__x000a_Row=0_x000d__x000a_Column=0_x000d__x000a_Height=0_x000d__x000a_Width=0_x000d__x000a_FontName=FoxFont_x000d__x000a_FontStyle=0_x000d__x000a_FontSize=9_x000d__x000a_PrtFontName=FoxPrin" xfId="30"/>
    <cellStyle name="]_x000d__x000a_Zoomed=1_x000d__x000a_Row=0_x000d__x000a_Column=0_x000d__x000a_Height=0_x000d__x000a_Width=0_x000d__x000a_FontName=FoxFont_x000d__x000a_FontStyle=0_x000d__x000a_FontSize=9_x000d__x000a_PrtFontName=FoxPrin 10" xfId="31"/>
    <cellStyle name="]_x000d__x000a_Zoomed=1_x000d__x000a_Row=0_x000d__x000a_Column=0_x000d__x000a_Height=0_x000d__x000a_Width=0_x000d__x000a_FontName=FoxFont_x000d__x000a_FontStyle=0_x000d__x000a_FontSize=9_x000d__x000a_PrtFontName=FoxPrin 11" xfId="32"/>
    <cellStyle name="]_x000d__x000a_Zoomed=1_x000d__x000a_Row=0_x000d__x000a_Column=0_x000d__x000a_Height=0_x000d__x000a_Width=0_x000d__x000a_FontName=FoxFont_x000d__x000a_FontStyle=0_x000d__x000a_FontSize=9_x000d__x000a_PrtFontName=FoxPrin 12" xfId="33"/>
    <cellStyle name="]_x000d__x000a_Zoomed=1_x000d__x000a_Row=0_x000d__x000a_Column=0_x000d__x000a_Height=0_x000d__x000a_Width=0_x000d__x000a_FontName=FoxFont_x000d__x000a_FontStyle=0_x000d__x000a_FontSize=9_x000d__x000a_PrtFontName=FoxPrin 13" xfId="34"/>
    <cellStyle name="]_x000d__x000a_Zoomed=1_x000d__x000a_Row=0_x000d__x000a_Column=0_x000d__x000a_Height=0_x000d__x000a_Width=0_x000d__x000a_FontName=FoxFont_x000d__x000a_FontStyle=0_x000d__x000a_FontSize=9_x000d__x000a_PrtFontName=FoxPrin 14" xfId="35"/>
    <cellStyle name="]_x000d__x000a_Zoomed=1_x000d__x000a_Row=0_x000d__x000a_Column=0_x000d__x000a_Height=0_x000d__x000a_Width=0_x000d__x000a_FontName=FoxFont_x000d__x000a_FontStyle=0_x000d__x000a_FontSize=9_x000d__x000a_PrtFontName=FoxPrin 2" xfId="36"/>
    <cellStyle name="]_x000d__x000a_Zoomed=1_x000d__x000a_Row=0_x000d__x000a_Column=0_x000d__x000a_Height=0_x000d__x000a_Width=0_x000d__x000a_FontName=FoxFont_x000d__x000a_FontStyle=0_x000d__x000a_FontSize=9_x000d__x000a_PrtFontName=FoxPrin 2 10" xfId="37"/>
    <cellStyle name="]_x000d__x000a_Zoomed=1_x000d__x000a_Row=0_x000d__x000a_Column=0_x000d__x000a_Height=0_x000d__x000a_Width=0_x000d__x000a_FontName=FoxFont_x000d__x000a_FontStyle=0_x000d__x000a_FontSize=9_x000d__x000a_PrtFontName=FoxPrin 2 11" xfId="38"/>
    <cellStyle name="]_x000d__x000a_Zoomed=1_x000d__x000a_Row=0_x000d__x000a_Column=0_x000d__x000a_Height=0_x000d__x000a_Width=0_x000d__x000a_FontName=FoxFont_x000d__x000a_FontStyle=0_x000d__x000a_FontSize=9_x000d__x000a_PrtFontName=FoxPrin 2 2" xfId="39"/>
    <cellStyle name="]_x000d__x000a_Zoomed=1_x000d__x000a_Row=0_x000d__x000a_Column=0_x000d__x000a_Height=0_x000d__x000a_Width=0_x000d__x000a_FontName=FoxFont_x000d__x000a_FontStyle=0_x000d__x000a_FontSize=9_x000d__x000a_PrtFontName=FoxPrin 2 3" xfId="40"/>
    <cellStyle name="]_x000d__x000a_Zoomed=1_x000d__x000a_Row=0_x000d__x000a_Column=0_x000d__x000a_Height=0_x000d__x000a_Width=0_x000d__x000a_FontName=FoxFont_x000d__x000a_FontStyle=0_x000d__x000a_FontSize=9_x000d__x000a_PrtFontName=FoxPrin 2 4" xfId="41"/>
    <cellStyle name="]_x000d__x000a_Zoomed=1_x000d__x000a_Row=0_x000d__x000a_Column=0_x000d__x000a_Height=0_x000d__x000a_Width=0_x000d__x000a_FontName=FoxFont_x000d__x000a_FontStyle=0_x000d__x000a_FontSize=9_x000d__x000a_PrtFontName=FoxPrin 2 5" xfId="42"/>
    <cellStyle name="]_x000d__x000a_Zoomed=1_x000d__x000a_Row=0_x000d__x000a_Column=0_x000d__x000a_Height=0_x000d__x000a_Width=0_x000d__x000a_FontName=FoxFont_x000d__x000a_FontStyle=0_x000d__x000a_FontSize=9_x000d__x000a_PrtFontName=FoxPrin 2 6" xfId="43"/>
    <cellStyle name="]_x000d__x000a_Zoomed=1_x000d__x000a_Row=0_x000d__x000a_Column=0_x000d__x000a_Height=0_x000d__x000a_Width=0_x000d__x000a_FontName=FoxFont_x000d__x000a_FontStyle=0_x000d__x000a_FontSize=9_x000d__x000a_PrtFontName=FoxPrin 2 7" xfId="44"/>
    <cellStyle name="]_x000d__x000a_Zoomed=1_x000d__x000a_Row=0_x000d__x000a_Column=0_x000d__x000a_Height=0_x000d__x000a_Width=0_x000d__x000a_FontName=FoxFont_x000d__x000a_FontStyle=0_x000d__x000a_FontSize=9_x000d__x000a_PrtFontName=FoxPrin 2 8" xfId="45"/>
    <cellStyle name="]_x000d__x000a_Zoomed=1_x000d__x000a_Row=0_x000d__x000a_Column=0_x000d__x000a_Height=0_x000d__x000a_Width=0_x000d__x000a_FontName=FoxFont_x000d__x000a_FontStyle=0_x000d__x000a_FontSize=9_x000d__x000a_PrtFontName=FoxPrin 2 9" xfId="46"/>
    <cellStyle name="]_x000d__x000a_Zoomed=1_x000d__x000a_Row=0_x000d__x000a_Column=0_x000d__x000a_Height=0_x000d__x000a_Width=0_x000d__x000a_FontName=FoxFont_x000d__x000a_FontStyle=0_x000d__x000a_FontSize=9_x000d__x000a_PrtFontName=FoxPrin 3" xfId="47"/>
    <cellStyle name="]_x000d__x000a_Zoomed=1_x000d__x000a_Row=0_x000d__x000a_Column=0_x000d__x000a_Height=0_x000d__x000a_Width=0_x000d__x000a_FontName=FoxFont_x000d__x000a_FontStyle=0_x000d__x000a_FontSize=9_x000d__x000a_PrtFontName=FoxPrin 3 10" xfId="48"/>
    <cellStyle name="]_x000d__x000a_Zoomed=1_x000d__x000a_Row=0_x000d__x000a_Column=0_x000d__x000a_Height=0_x000d__x000a_Width=0_x000d__x000a_FontName=FoxFont_x000d__x000a_FontStyle=0_x000d__x000a_FontSize=9_x000d__x000a_PrtFontName=FoxPrin 3 11" xfId="49"/>
    <cellStyle name="]_x000d__x000a_Zoomed=1_x000d__x000a_Row=0_x000d__x000a_Column=0_x000d__x000a_Height=0_x000d__x000a_Width=0_x000d__x000a_FontName=FoxFont_x000d__x000a_FontStyle=0_x000d__x000a_FontSize=9_x000d__x000a_PrtFontName=FoxPrin 3 2" xfId="50"/>
    <cellStyle name="]_x000d__x000a_Zoomed=1_x000d__x000a_Row=0_x000d__x000a_Column=0_x000d__x000a_Height=0_x000d__x000a_Width=0_x000d__x000a_FontName=FoxFont_x000d__x000a_FontStyle=0_x000d__x000a_FontSize=9_x000d__x000a_PrtFontName=FoxPrin 3 3" xfId="51"/>
    <cellStyle name="]_x000d__x000a_Zoomed=1_x000d__x000a_Row=0_x000d__x000a_Column=0_x000d__x000a_Height=0_x000d__x000a_Width=0_x000d__x000a_FontName=FoxFont_x000d__x000a_FontStyle=0_x000d__x000a_FontSize=9_x000d__x000a_PrtFontName=FoxPrin 3 4" xfId="52"/>
    <cellStyle name="]_x000d__x000a_Zoomed=1_x000d__x000a_Row=0_x000d__x000a_Column=0_x000d__x000a_Height=0_x000d__x000a_Width=0_x000d__x000a_FontName=FoxFont_x000d__x000a_FontStyle=0_x000d__x000a_FontSize=9_x000d__x000a_PrtFontName=FoxPrin 3 5" xfId="53"/>
    <cellStyle name="]_x000d__x000a_Zoomed=1_x000d__x000a_Row=0_x000d__x000a_Column=0_x000d__x000a_Height=0_x000d__x000a_Width=0_x000d__x000a_FontName=FoxFont_x000d__x000a_FontStyle=0_x000d__x000a_FontSize=9_x000d__x000a_PrtFontName=FoxPrin 3 6" xfId="54"/>
    <cellStyle name="]_x000d__x000a_Zoomed=1_x000d__x000a_Row=0_x000d__x000a_Column=0_x000d__x000a_Height=0_x000d__x000a_Width=0_x000d__x000a_FontName=FoxFont_x000d__x000a_FontStyle=0_x000d__x000a_FontSize=9_x000d__x000a_PrtFontName=FoxPrin 3 7" xfId="55"/>
    <cellStyle name="]_x000d__x000a_Zoomed=1_x000d__x000a_Row=0_x000d__x000a_Column=0_x000d__x000a_Height=0_x000d__x000a_Width=0_x000d__x000a_FontName=FoxFont_x000d__x000a_FontStyle=0_x000d__x000a_FontSize=9_x000d__x000a_PrtFontName=FoxPrin 3 8" xfId="56"/>
    <cellStyle name="]_x000d__x000a_Zoomed=1_x000d__x000a_Row=0_x000d__x000a_Column=0_x000d__x000a_Height=0_x000d__x000a_Width=0_x000d__x000a_FontName=FoxFont_x000d__x000a_FontStyle=0_x000d__x000a_FontSize=9_x000d__x000a_PrtFontName=FoxPrin 3 9" xfId="57"/>
    <cellStyle name="]_x000d__x000a_Zoomed=1_x000d__x000a_Row=0_x000d__x000a_Column=0_x000d__x000a_Height=0_x000d__x000a_Width=0_x000d__x000a_FontName=FoxFont_x000d__x000a_FontStyle=0_x000d__x000a_FontSize=9_x000d__x000a_PrtFontName=FoxPrin 4" xfId="58"/>
    <cellStyle name="]_x000d__x000a_Zoomed=1_x000d__x000a_Row=0_x000d__x000a_Column=0_x000d__x000a_Height=0_x000d__x000a_Width=0_x000d__x000a_FontName=FoxFont_x000d__x000a_FontStyle=0_x000d__x000a_FontSize=9_x000d__x000a_PrtFontName=FoxPrin 4 10" xfId="59"/>
    <cellStyle name="]_x000d__x000a_Zoomed=1_x000d__x000a_Row=0_x000d__x000a_Column=0_x000d__x000a_Height=0_x000d__x000a_Width=0_x000d__x000a_FontName=FoxFont_x000d__x000a_FontStyle=0_x000d__x000a_FontSize=9_x000d__x000a_PrtFontName=FoxPrin 4 11" xfId="60"/>
    <cellStyle name="]_x000d__x000a_Zoomed=1_x000d__x000a_Row=0_x000d__x000a_Column=0_x000d__x000a_Height=0_x000d__x000a_Width=0_x000d__x000a_FontName=FoxFont_x000d__x000a_FontStyle=0_x000d__x000a_FontSize=9_x000d__x000a_PrtFontName=FoxPrin 4 2" xfId="61"/>
    <cellStyle name="]_x000d__x000a_Zoomed=1_x000d__x000a_Row=0_x000d__x000a_Column=0_x000d__x000a_Height=0_x000d__x000a_Width=0_x000d__x000a_FontName=FoxFont_x000d__x000a_FontStyle=0_x000d__x000a_FontSize=9_x000d__x000a_PrtFontName=FoxPrin 4 3" xfId="62"/>
    <cellStyle name="]_x000d__x000a_Zoomed=1_x000d__x000a_Row=0_x000d__x000a_Column=0_x000d__x000a_Height=0_x000d__x000a_Width=0_x000d__x000a_FontName=FoxFont_x000d__x000a_FontStyle=0_x000d__x000a_FontSize=9_x000d__x000a_PrtFontName=FoxPrin 4 4" xfId="63"/>
    <cellStyle name="]_x000d__x000a_Zoomed=1_x000d__x000a_Row=0_x000d__x000a_Column=0_x000d__x000a_Height=0_x000d__x000a_Width=0_x000d__x000a_FontName=FoxFont_x000d__x000a_FontStyle=0_x000d__x000a_FontSize=9_x000d__x000a_PrtFontName=FoxPrin 4 5" xfId="64"/>
    <cellStyle name="]_x000d__x000a_Zoomed=1_x000d__x000a_Row=0_x000d__x000a_Column=0_x000d__x000a_Height=0_x000d__x000a_Width=0_x000d__x000a_FontName=FoxFont_x000d__x000a_FontStyle=0_x000d__x000a_FontSize=9_x000d__x000a_PrtFontName=FoxPrin 4 6" xfId="65"/>
    <cellStyle name="]_x000d__x000a_Zoomed=1_x000d__x000a_Row=0_x000d__x000a_Column=0_x000d__x000a_Height=0_x000d__x000a_Width=0_x000d__x000a_FontName=FoxFont_x000d__x000a_FontStyle=0_x000d__x000a_FontSize=9_x000d__x000a_PrtFontName=FoxPrin 4 7" xfId="66"/>
    <cellStyle name="]_x000d__x000a_Zoomed=1_x000d__x000a_Row=0_x000d__x000a_Column=0_x000d__x000a_Height=0_x000d__x000a_Width=0_x000d__x000a_FontName=FoxFont_x000d__x000a_FontStyle=0_x000d__x000a_FontSize=9_x000d__x000a_PrtFontName=FoxPrin 4 8" xfId="67"/>
    <cellStyle name="]_x000d__x000a_Zoomed=1_x000d__x000a_Row=0_x000d__x000a_Column=0_x000d__x000a_Height=0_x000d__x000a_Width=0_x000d__x000a_FontName=FoxFont_x000d__x000a_FontStyle=0_x000d__x000a_FontSize=9_x000d__x000a_PrtFontName=FoxPrin 4 9" xfId="68"/>
    <cellStyle name="]_x000d__x000a_Zoomed=1_x000d__x000a_Row=0_x000d__x000a_Column=0_x000d__x000a_Height=0_x000d__x000a_Width=0_x000d__x000a_FontName=FoxFont_x000d__x000a_FontStyle=0_x000d__x000a_FontSize=9_x000d__x000a_PrtFontName=FoxPrin 5" xfId="69"/>
    <cellStyle name="]_x000d__x000a_Zoomed=1_x000d__x000a_Row=0_x000d__x000a_Column=0_x000d__x000a_Height=0_x000d__x000a_Width=0_x000d__x000a_FontName=FoxFont_x000d__x000a_FontStyle=0_x000d__x000a_FontSize=9_x000d__x000a_PrtFontName=FoxPrin 5 2" xfId="70"/>
    <cellStyle name="]_x000d__x000a_Zoomed=1_x000d__x000a_Row=0_x000d__x000a_Column=0_x000d__x000a_Height=0_x000d__x000a_Width=0_x000d__x000a_FontName=FoxFont_x000d__x000a_FontStyle=0_x000d__x000a_FontSize=9_x000d__x000a_PrtFontName=FoxPrin 6" xfId="71"/>
    <cellStyle name="]_x000d__x000a_Zoomed=1_x000d__x000a_Row=0_x000d__x000a_Column=0_x000d__x000a_Height=0_x000d__x000a_Width=0_x000d__x000a_FontName=FoxFont_x000d__x000a_FontStyle=0_x000d__x000a_FontSize=9_x000d__x000a_PrtFontName=FoxPrin 6 2" xfId="72"/>
    <cellStyle name="]_x000d__x000a_Zoomed=1_x000d__x000a_Row=0_x000d__x000a_Column=0_x000d__x000a_Height=0_x000d__x000a_Width=0_x000d__x000a_FontName=FoxFont_x000d__x000a_FontStyle=0_x000d__x000a_FontSize=9_x000d__x000a_PrtFontName=FoxPrin 7" xfId="73"/>
    <cellStyle name="]_x000d__x000a_Zoomed=1_x000d__x000a_Row=0_x000d__x000a_Column=0_x000d__x000a_Height=0_x000d__x000a_Width=0_x000d__x000a_FontName=FoxFont_x000d__x000a_FontStyle=0_x000d__x000a_FontSize=9_x000d__x000a_PrtFontName=FoxPrin 7 2" xfId="74"/>
    <cellStyle name="]_x000d__x000a_Zoomed=1_x000d__x000a_Row=0_x000d__x000a_Column=0_x000d__x000a_Height=0_x000d__x000a_Width=0_x000d__x000a_FontName=FoxFont_x000d__x000a_FontStyle=0_x000d__x000a_FontSize=9_x000d__x000a_PrtFontName=FoxPrin 8" xfId="75"/>
    <cellStyle name="]_x000d__x000a_Zoomed=1_x000d__x000a_Row=0_x000d__x000a_Column=0_x000d__x000a_Height=0_x000d__x000a_Width=0_x000d__x000a_FontName=FoxFont_x000d__x000a_FontStyle=0_x000d__x000a_FontSize=9_x000d__x000a_PrtFontName=FoxPrin 8 2" xfId="76"/>
    <cellStyle name="]_x000d__x000a_Zoomed=1_x000d__x000a_Row=0_x000d__x000a_Column=0_x000d__x000a_Height=0_x000d__x000a_Width=0_x000d__x000a_FontName=FoxFont_x000d__x000a_FontStyle=0_x000d__x000a_FontSize=9_x000d__x000a_PrtFontName=FoxPrin 9" xfId="77"/>
    <cellStyle name="]_x000d__x000a_Zoomed=1_x000d__x000a_Row=0_x000d__x000a_Column=0_x000d__x000a_Height=0_x000d__x000a_Width=0_x000d__x000a_FontName=FoxFont_x000d__x000a_FontStyle=0_x000d__x000a_FontSize=9_x000d__x000a_PrtFontName=FoxPrin_2008 Q1 Workings" xfId="78"/>
    <cellStyle name="ˆ’ŽƒŽ‚›‰" xfId="79"/>
    <cellStyle name="ˆ’ŽƒŽ‚›‰ 2" xfId="80"/>
    <cellStyle name="ˆ’ŽƒŽ‚›‰ 3" xfId="81"/>
    <cellStyle name="_ ТЭЦ февраль 04г" xfId="82"/>
    <cellStyle name="_!!! Приобретение ОС (новая форма)" xfId="83"/>
    <cellStyle name="_!!! Энергия анализ (форма)" xfId="84"/>
    <cellStyle name="_!!!Проект 3 кв ТОиР Красноярск" xfId="85"/>
    <cellStyle name="__БДР и БДДС 2006 г по ПМЭС согл Мазепина" xfId="86"/>
    <cellStyle name="__БДР и БДДС 2006 г по ПМЭС утв 1 2 3 4кв 06 вер 3-2-3 ред Еремкин" xfId="87"/>
    <cellStyle name="__ПЭПиБюджет ЕНЭС ОПМЭС 2006_34млн" xfId="88"/>
    <cellStyle name="__ПЭПиБюджет ЕНЭС ОПМЭС 2006_34млн_15_2 1 6 1" xfId="89"/>
    <cellStyle name="__ПЭПиБюджет ЕНЭС ОПМЭС 2006_34млн_Анализ 15_БДР и БДДС Омское 2007" xfId="90"/>
    <cellStyle name="__ПЭПиБюджет ЕНЭС ОПМЭС 2006_34млн_БДР МСК 1кв07 от Сергея 20 04 07" xfId="91"/>
    <cellStyle name="__ПЭПиБюджет ЕНЭС ОПМЭС 2006_34млн_БДР МСК 1кв07 от Сергея 20 04 07_БДР и БДДС сети ФСК ОП 2008" xfId="92"/>
    <cellStyle name="__ПЭПиБюджет ЕНЭС ОПМЭС 2006_34млн_БДР МСК 1кв07 от Сергея 20 04 07_формы бюджетов к защите 2008 года" xfId="93"/>
    <cellStyle name="__ПЭПиБюджет ЕНЭС ОПМЭС 2006_34млн_формы бюджетов к защите 2008 года" xfId="94"/>
    <cellStyle name="__ПЭПиБюджет на 2006г том числе ПСУиС" xfId="95"/>
    <cellStyle name="__ПЭПиБюджет на 2006г том числе ПСУиС_091105" xfId="96"/>
    <cellStyle name="__ПЭПиБюджет на 2006г том числе ПСУиС_091105_15_2 1 6 1" xfId="97"/>
    <cellStyle name="__ПЭПиБюджет на 2006г том числе ПСУиС_091105_Анализ 15_БДР и БДДС Омское 2007" xfId="98"/>
    <cellStyle name="__ПЭПиБюджет на 2006г том числе ПСУиС_091105_БДР МСК 1кв07 от Сергея 20 04 07" xfId="99"/>
    <cellStyle name="__ПЭПиБюджет на 2006г том числе ПСУиС_091105_БДР МСК 1кв07 от Сергея 20 04 07_БДР и БДДС сети ФСК ОП 2008" xfId="100"/>
    <cellStyle name="__ПЭПиБюджет на 2006г том числе ПСУиС_091105_БДР МСК 1кв07 от Сергея 20 04 07_формы бюджетов к защите 2008 года" xfId="101"/>
    <cellStyle name="__ПЭПиБюджет на 2006г том числе ПСУиС_091105_формы бюджетов к защите 2008 года" xfId="102"/>
    <cellStyle name="__ПЭПиБюджет на 2006г том числе ПСУиС_15_2 1 6 1" xfId="103"/>
    <cellStyle name="__ПЭПиБюджет на 2006г том числе ПСУиС_250106" xfId="104"/>
    <cellStyle name="__ПЭПиБюджет на 2006г том числе ПСУиС_250106_15_2 1 6 1" xfId="105"/>
    <cellStyle name="__ПЭПиБюджет на 2006г том числе ПСУиС_250106_формы бюджетов к защите 2008 года" xfId="106"/>
    <cellStyle name="__ПЭПиБюджет на 2006г том числе ПСУиС_Анализ 15_БДР и БДДС Омское 2007" xfId="107"/>
    <cellStyle name="__ПЭПиБюджет на 2006г том числе ПСУиС_БДР МСК 1кв07 от Сергея 20 04 07" xfId="108"/>
    <cellStyle name="__ПЭПиБюджет на 2006г том числе ПСУиС_БДР МСК 1кв07 от Сергея 20 04 07_БДР и БДДС сети ФСК ОП 2008" xfId="109"/>
    <cellStyle name="__ПЭПиБюджет на 2006г том числе ПСУиС_БДР МСК 1кв07 от Сергея 20 04 07_формы бюджетов к защите 2008 года" xfId="110"/>
    <cellStyle name="__ПЭПиБюджет на 2006г том числе ПСУиС_формы бюджетов к защите 2008 года" xfId="111"/>
    <cellStyle name="__Штабквартира - формы v1.1" xfId="112"/>
    <cellStyle name="__Штабквартира - формы v1.1 2" xfId="113"/>
    <cellStyle name="_081003 скорректир ЦПид 2008 1" xfId="114"/>
    <cellStyle name="_081003 скорректир ЦПид 2008 1_Книга1" xfId="115"/>
    <cellStyle name="_081003 скорректир ЦПид 2008 1_ПР ОФ на  2010-2014 01 10 2010 2011!!! для ДИиСП (2)" xfId="116"/>
    <cellStyle name="_081003 скорректир ЦПид 2008 1_ПР ОФ на  2010-2014 коррект  26 10 2010" xfId="117"/>
    <cellStyle name="_081003 скорректир ЦПид 2008 1_ПР ОФ на  2010-2014 коррект  26 10 2010 для ДИиСП (2)" xfId="118"/>
    <cellStyle name="_081003 скорректир ЦПид 2008 1_ПР ОФ на  2010-2014 коррект  26 10 2010 для ДИиСП (3)" xfId="119"/>
    <cellStyle name="_081006 прогр АТС и спец 300 млн руб (доп фин)" xfId="120"/>
    <cellStyle name="_081006 прогр АТС и спец 300 млн руб (доп фин)_Книга1" xfId="121"/>
    <cellStyle name="_081006 прогр АТС и спец 300 млн руб (доп фин)_ПР ОФ на  2010-2014 01 10 2010 2011!!! для ДИиСП (2)" xfId="122"/>
    <cellStyle name="_081006 прогр АТС и спец 300 млн руб (доп фин)_ПР ОФ на  2010-2014 коррект  26 10 2010" xfId="123"/>
    <cellStyle name="_081006 прогр АТС и спец 300 млн руб (доп фин)_ПР ОФ на  2010-2014 коррект  26 10 2010 для ДИиСП (2)" xfId="124"/>
    <cellStyle name="_081006 прогр АТС и спец 300 млн руб (доп фин)_ПР ОФ на  2010-2014 коррект  26 10 2010 для ДИиСП (3)" xfId="125"/>
    <cellStyle name="_1 Книга1" xfId="126"/>
    <cellStyle name="_1 Конвертер в новую форму" xfId="127"/>
    <cellStyle name="_1 прил 1" xfId="128"/>
    <cellStyle name="_1 прил 1 к письму о защите 2006г" xfId="129"/>
    <cellStyle name="_1 прил 1 к письму о защите 4кв 05г" xfId="130"/>
    <cellStyle name="_1 Приложение 1" xfId="131"/>
    <cellStyle name="_11_02.08.02.01" xfId="132"/>
    <cellStyle name="_12 пункт МУ №277" xfId="133"/>
    <cellStyle name="_19,20,21" xfId="134"/>
    <cellStyle name="_19,20,21_Лена сегодня" xfId="135"/>
    <cellStyle name="_1ПЭПиБюджет на 2006г" xfId="136"/>
    <cellStyle name="_1Форма БДР и БДДС на 2кв 2006" xfId="137"/>
    <cellStyle name="_2 1Расшифровки к ПЭП 2006г" xfId="138"/>
    <cellStyle name="_2 Анализ ст Топливо на 2кв 2006 Забайкальское" xfId="139"/>
    <cellStyle name="_2 ЗСП" xfId="140"/>
    <cellStyle name="_20061031 UrAsia Energy (USA) Holdings Inc.-AP schedule" xfId="141"/>
    <cellStyle name="_20061031 UrAsia Energy Holdings Ltd-AP schedule" xfId="142"/>
    <cellStyle name="_20061031 UrAsia Energy Holdings Ltd-LT prepaids schedule" xfId="143"/>
    <cellStyle name="_20061031 UrAsia Energy Ltd.-Interest earned summary" xfId="144"/>
    <cellStyle name="_20061031 UrAsia Energy Ltd.-Interest receivable summary" xfId="145"/>
    <cellStyle name="_20061031 UrAsia Energy Ltd-AP,Prepaids,AR" xfId="146"/>
    <cellStyle name="_20061231 UrAsia Energy Ltd.-Commission revenue schedule" xfId="147"/>
    <cellStyle name="_2008_2010 06022008" xfId="148"/>
    <cellStyle name="_2008_2010 06022008_Книга1" xfId="149"/>
    <cellStyle name="_2008_2010 06022008_ПР ОФ на  2010-2014 01 10 2010 2011!!! для ДИиСП (2)" xfId="150"/>
    <cellStyle name="_2008_2010 06022008_ПР ОФ на  2010-2014 коррект  26 10 2010" xfId="151"/>
    <cellStyle name="_2008_2010 06022008_ПР ОФ на  2010-2014 коррект  26 10 2010 для ДИиСП (2)" xfId="152"/>
    <cellStyle name="_2008_2010 06022008_ПР ОФ на  2010-2014 коррект  26 10 2010 для ДИиСП (3)" xfId="153"/>
    <cellStyle name="_2009 предложения РЭК в ФСТ" xfId="154"/>
    <cellStyle name="_2009_Штатная_расстановка,_план_по_приему,_расчет_ФОТ_рудник_" xfId="155"/>
    <cellStyle name="_2009_Штатная_расстановка,_план_по_приему,_расчет_ФОТ_рудник_ 2" xfId="156"/>
    <cellStyle name="_2009_Штатная_расстановка,_план_по_приему,_расчет_ФОТ_рудник_ 3" xfId="157"/>
    <cellStyle name="_2009_Штатная_расстановка,_план_по_приему,_расчет_ФОТ_рудник_ 4" xfId="158"/>
    <cellStyle name="_2009_Штатная_расстановка,_план_по_приему,_расчет_ФОТ_рудник__Кызылкум 2011" xfId="159"/>
    <cellStyle name="_2009_Штатная_расстановка,_план_по_приему,_расчет_ФОТ_рудник__Кызылкум 2011 2" xfId="160"/>
    <cellStyle name="_206B52E0" xfId="161"/>
    <cellStyle name="_24 05 06_MGTS_Draft_ Model" xfId="162"/>
    <cellStyle name="_2приложение1 форма расчета по Спецодежде ПМЭС1" xfId="163"/>
    <cellStyle name="_3 Анализ отклонений по топливу" xfId="164"/>
    <cellStyle name="_3 БДР по кварталам" xfId="165"/>
    <cellStyle name="_3.2.2. МЭФ_14.08.06" xfId="166"/>
    <cellStyle name="_3.2.2. МЭФ_14.08.06_Лена сегодня" xfId="167"/>
    <cellStyle name="_3_1_1 Производственная программа" xfId="168"/>
    <cellStyle name="_3_1_1 Производственная программа_Лена сегодня" xfId="169"/>
    <cellStyle name="_3_2_2 Смета затрат" xfId="170"/>
    <cellStyle name="_3_2_2 Смета затрат_Лена сегодня" xfId="171"/>
    <cellStyle name="_3_2_9 ФЗП_испр_v2" xfId="172"/>
    <cellStyle name="_3_2_9 ФЗП_испр_v2_Лена сегодня" xfId="173"/>
    <cellStyle name="_3_5_1Capex19_v2" xfId="174"/>
    <cellStyle name="_3_5_1Capex19_v2_Лена сегодня" xfId="175"/>
    <cellStyle name="_3_5_2 CAPEX_20_v2" xfId="176"/>
    <cellStyle name="_3_5_2 CAPEX_20_v2_Лена сегодня" xfId="177"/>
    <cellStyle name="_31 декабря 2010" xfId="178"/>
    <cellStyle name="_3Расчет аморт.отчислений квартальный" xfId="179"/>
    <cellStyle name="_4 Анализ ГСМ 2006 Кузбасс" xfId="180"/>
    <cellStyle name="_5 Анализ ГСМ и энергии" xfId="181"/>
    <cellStyle name="_5 Проект согласованного плана Омского ПМЭС на 06г" xfId="182"/>
    <cellStyle name="_57B6AB88" xfId="183"/>
    <cellStyle name="_7-3 17-03-05" xfId="184"/>
    <cellStyle name="_9.2" xfId="185"/>
    <cellStyle name="_B1_1000" xfId="186"/>
    <cellStyle name="_Bigrlyi model - Base Case" xfId="187"/>
    <cellStyle name="_Bigrlyi model - Base Case 2" xfId="188"/>
    <cellStyle name="_Bigrlyi model - Base Case 2 2" xfId="189"/>
    <cellStyle name="_Bigrlyi model - Base Case 3" xfId="190"/>
    <cellStyle name="_Bigrlyi model - Base Case 3 2" xfId="191"/>
    <cellStyle name="_Bigrlyi model - Base Case 4" xfId="192"/>
    <cellStyle name="_Bigrlyi model - Base Case 4 2" xfId="193"/>
    <cellStyle name="_Bigrlyi model - Base Case 5" xfId="194"/>
    <cellStyle name="_Bigrlyi model - Base Case 5 2" xfId="195"/>
    <cellStyle name="_Bigrlyi model - Base Case 6" xfId="196"/>
    <cellStyle name="_Bigrlyi model - Base Case 6 2" xfId="197"/>
    <cellStyle name="_Bigrlyi model - Base Case 7" xfId="198"/>
    <cellStyle name="_Bigrlyi model - Base Case 7 2" xfId="199"/>
    <cellStyle name="_Bigrlyi model - Base Case 8" xfId="200"/>
    <cellStyle name="_Bigrlyi model - Base Case 8 2" xfId="201"/>
    <cellStyle name="_Bigrlyi model - Base Case 9" xfId="202"/>
    <cellStyle name="_Bigrlyi model - Base Case_U1A (monthly)" xfId="203"/>
    <cellStyle name="_Bigrlyi model - Base Case_U1A (monthly) 2" xfId="204"/>
    <cellStyle name="_Budget Appak 2007" xfId="205"/>
    <cellStyle name="_Budget Appak 2007 2" xfId="206"/>
    <cellStyle name="_CAPEX 2006 (18.11.2005)" xfId="207"/>
    <cellStyle name="_CAPEX 2006 (18.11.2005)_Лена сегодня" xfId="208"/>
    <cellStyle name="_Comma" xfId="209"/>
    <cellStyle name="_Comparatives_exp" xfId="210"/>
    <cellStyle name="_Comps_Valuation Dec 2005" xfId="211"/>
    <cellStyle name="_Condition" xfId="212"/>
    <cellStyle name="_Condition-2020" xfId="213"/>
    <cellStyle name="_Corporate Model" xfId="214"/>
    <cellStyle name="_Corporate Model 2" xfId="215"/>
    <cellStyle name="_Corporate Model 2 2" xfId="216"/>
    <cellStyle name="_Corporate Model 3" xfId="217"/>
    <cellStyle name="_Corporate Model 3 2" xfId="218"/>
    <cellStyle name="_Corporate Model 4" xfId="219"/>
    <cellStyle name="_Corporate Model 4 2" xfId="220"/>
    <cellStyle name="_Corporate Model 5" xfId="221"/>
    <cellStyle name="_Corporate Model 5 2" xfId="222"/>
    <cellStyle name="_Corporate Model 6" xfId="223"/>
    <cellStyle name="_Corporate Model 6 2" xfId="224"/>
    <cellStyle name="_Corporate Model 7" xfId="225"/>
    <cellStyle name="_Corporate Model 7 2" xfId="226"/>
    <cellStyle name="_Corporate Model 8" xfId="227"/>
    <cellStyle name="_Corporate Model 8 2" xfId="228"/>
    <cellStyle name="_Corporate Model 9" xfId="229"/>
    <cellStyle name="_Corporate Model_U1A (monthly)" xfId="230"/>
    <cellStyle name="_Corporate Model_U1A (monthly) 2" xfId="231"/>
    <cellStyle name="_Currency" xfId="232"/>
    <cellStyle name="_CurrencySpace" xfId="233"/>
    <cellStyle name="_Distribution model RSK v 33" xfId="234"/>
    <cellStyle name="_enerqi" xfId="235"/>
    <cellStyle name="_FFF" xfId="236"/>
    <cellStyle name="_FFF_New Form10_2" xfId="237"/>
    <cellStyle name="_FFF_Nsi" xfId="238"/>
    <cellStyle name="_FFF_Nsi_1" xfId="239"/>
    <cellStyle name="_FFF_Nsi_139" xfId="240"/>
    <cellStyle name="_FFF_Nsi_140" xfId="241"/>
    <cellStyle name="_FFF_Nsi_140(Зах)" xfId="242"/>
    <cellStyle name="_FFF_Nsi_140_mod" xfId="243"/>
    <cellStyle name="_FFF_Summary" xfId="244"/>
    <cellStyle name="_FFF_Tax_form_1кв_3" xfId="245"/>
    <cellStyle name="_FFF_БКЭ" xfId="246"/>
    <cellStyle name="_Final_Book_010301" xfId="247"/>
    <cellStyle name="_Final_Book_010301_New Form10_2" xfId="248"/>
    <cellStyle name="_Final_Book_010301_Nsi" xfId="249"/>
    <cellStyle name="_Final_Book_010301_Nsi_1" xfId="250"/>
    <cellStyle name="_Final_Book_010301_Nsi_139" xfId="251"/>
    <cellStyle name="_Final_Book_010301_Nsi_140" xfId="252"/>
    <cellStyle name="_Final_Book_010301_Nsi_140(Зах)" xfId="253"/>
    <cellStyle name="_Final_Book_010301_Nsi_140_mod" xfId="254"/>
    <cellStyle name="_Final_Book_010301_Summary" xfId="255"/>
    <cellStyle name="_Final_Book_010301_Tax_form_1кв_3" xfId="256"/>
    <cellStyle name="_Final_Book_010301_БКЭ" xfId="257"/>
    <cellStyle name="_Financing" xfId="258"/>
    <cellStyle name="_Financing 2" xfId="259"/>
    <cellStyle name="_Financing 3" xfId="260"/>
    <cellStyle name="_Financing 4" xfId="261"/>
    <cellStyle name="_Financing 5" xfId="262"/>
    <cellStyle name="_for_BD_Пакет_форм2уровня_баз_final" xfId="263"/>
    <cellStyle name="_for_BD_Пакет_форм2уровня_баз_final_Лена сегодня" xfId="264"/>
    <cellStyle name="_FP_2009_калькулятор" xfId="265"/>
    <cellStyle name="_Generation Model_1" xfId="266"/>
    <cellStyle name="_Heading_16 Detail of Key Metrics_mario marco" xfId="267"/>
    <cellStyle name="_Highlight" xfId="268"/>
    <cellStyle name="_Inventory continuity BD YTD October2006_V1" xfId="269"/>
    <cellStyle name="_Inventory continuity BD YTD October2006_V1_Segment sheet" xfId="270"/>
    <cellStyle name="_Inventory continuity BD YTD October2006_V1_U1 Pack 2007 Q4 12 with new tabs" xfId="271"/>
    <cellStyle name="_Inventory continuity BD YTD October2006_V1_U1 Pack 2007 Q4 12 with new tabs (6)" xfId="272"/>
    <cellStyle name="_Inventory%20EXAMPLES%20file%20-Example%202_Inventory%20continuity%20table%20(1)" xfId="273"/>
    <cellStyle name="_Inventory%20EXAMPLES%20file%20-Example%202_Inventory%20continuity%20table%20(1)_Segment sheet" xfId="274"/>
    <cellStyle name="_Inventory%20EXAMPLES%20file%20-Example%202_Inventory%20continuity%20table%20(1)_U1 Pack 2007 Q4 12 with new tabs" xfId="275"/>
    <cellStyle name="_Inventory%20EXAMPLES%20file%20-Example%202_Inventory%20continuity%20table%20(1)_U1 Pack 2007 Q4 12 with new tabs (6)" xfId="276"/>
    <cellStyle name="_IP - v30_1-куратор (081006)" xfId="277"/>
    <cellStyle name="_IP - v31_0 (081010)" xfId="278"/>
    <cellStyle name="_kv_Каратау" xfId="279"/>
    <cellStyle name="_macro 2020" xfId="280"/>
    <cellStyle name="_macro-1 ут" xfId="281"/>
    <cellStyle name="_macro-2 ут" xfId="282"/>
    <cellStyle name="_MB2006_sample2006_баз" xfId="283"/>
    <cellStyle name="_MB2006_sample2006_баз_Лена сегодня" xfId="284"/>
    <cellStyle name="_MGOK model v.1.11 (old prices)" xfId="285"/>
    <cellStyle name="_Model" xfId="286"/>
    <cellStyle name="_Model 2" xfId="287"/>
    <cellStyle name="_Model 2 2" xfId="288"/>
    <cellStyle name="_Model 3" xfId="289"/>
    <cellStyle name="_Model 3 2" xfId="290"/>
    <cellStyle name="_Model 4" xfId="291"/>
    <cellStyle name="_Model 4 2" xfId="292"/>
    <cellStyle name="_Model 5" xfId="293"/>
    <cellStyle name="_Model 5 2" xfId="294"/>
    <cellStyle name="_Model 6" xfId="295"/>
    <cellStyle name="_Model 6 2" xfId="296"/>
    <cellStyle name="_Model 7" xfId="297"/>
    <cellStyle name="_Model 7 2" xfId="298"/>
    <cellStyle name="_Model 8" xfId="299"/>
    <cellStyle name="_Model 8 2" xfId="300"/>
    <cellStyle name="_Model 9" xfId="301"/>
    <cellStyle name="_Model_RAB Мой" xfId="302"/>
    <cellStyle name="_Model_RAB_MRSK_svod" xfId="303"/>
    <cellStyle name="_Multiple" xfId="304"/>
    <cellStyle name="_MultipleSpace" xfId="305"/>
    <cellStyle name="_New_Sofi" xfId="306"/>
    <cellStyle name="_New_Sofi_FFF" xfId="307"/>
    <cellStyle name="_New_Sofi_New Form10_2" xfId="308"/>
    <cellStyle name="_New_Sofi_Nsi" xfId="309"/>
    <cellStyle name="_New_Sofi_Nsi_1" xfId="310"/>
    <cellStyle name="_New_Sofi_Nsi_139" xfId="311"/>
    <cellStyle name="_New_Sofi_Nsi_140" xfId="312"/>
    <cellStyle name="_New_Sofi_Nsi_140(Зах)" xfId="313"/>
    <cellStyle name="_New_Sofi_Nsi_140_mod" xfId="314"/>
    <cellStyle name="_New_Sofi_Summary" xfId="315"/>
    <cellStyle name="_New_Sofi_Tax_form_1кв_3" xfId="316"/>
    <cellStyle name="_New_Sofi_БКЭ" xfId="317"/>
    <cellStyle name="_Nsi" xfId="318"/>
    <cellStyle name="_NTMK forecast 2006-1" xfId="319"/>
    <cellStyle name="_Percent" xfId="320"/>
    <cellStyle name="_PercentSpace" xfId="321"/>
    <cellStyle name="_Porgera LOM Model - Bidder with Tier 3" xfId="322"/>
    <cellStyle name="_Porgera LOM Model - Bidder with Tier 3 2" xfId="323"/>
    <cellStyle name="_Porgera LOM Model - Bidder with Tier 3 2 2" xfId="324"/>
    <cellStyle name="_Porgera LOM Model - Bidder with Tier 3 3" xfId="325"/>
    <cellStyle name="_Porgera LOM Model - Bidder with Tier 3 3 2" xfId="326"/>
    <cellStyle name="_Porgera LOM Model - Bidder with Tier 3 4" xfId="327"/>
    <cellStyle name="_Porgera LOM Model - Bidder with Tier 3 4 2" xfId="328"/>
    <cellStyle name="_Porgera LOM Model - Bidder with Tier 3 5" xfId="329"/>
    <cellStyle name="_Porgera LOM Model - Bidder with Tier 3 5 2" xfId="330"/>
    <cellStyle name="_Porgera LOM Model - Bidder with Tier 3 6" xfId="331"/>
    <cellStyle name="_Porgera LOM Model - Bidder with Tier 3 6 2" xfId="332"/>
    <cellStyle name="_Porgera LOM Model - Bidder with Tier 3 7" xfId="333"/>
    <cellStyle name="_Porgera LOM Model - Bidder with Tier 3 7 2" xfId="334"/>
    <cellStyle name="_Porgera LOM Model - Bidder with Tier 3 8" xfId="335"/>
    <cellStyle name="_Porgera LOM Model - Bidder with Tier 3 8 2" xfId="336"/>
    <cellStyle name="_Porgera LOM Model - Bidder with Tier 3 9" xfId="337"/>
    <cellStyle name="_Porgera LOM Model v7" xfId="338"/>
    <cellStyle name="_Porgera LOM Model v7 2" xfId="339"/>
    <cellStyle name="_Porgera LOM Model v7 2 2" xfId="340"/>
    <cellStyle name="_Porgera LOM Model v7 3" xfId="341"/>
    <cellStyle name="_Porgera LOM Model v7 3 2" xfId="342"/>
    <cellStyle name="_Porgera LOM Model v7 4" xfId="343"/>
    <cellStyle name="_Porgera LOM Model v7 4 2" xfId="344"/>
    <cellStyle name="_Porgera LOM Model v7 5" xfId="345"/>
    <cellStyle name="_Porgera LOM Model v7 5 2" xfId="346"/>
    <cellStyle name="_Porgera LOM Model v7 6" xfId="347"/>
    <cellStyle name="_Porgera LOM Model v7 6 2" xfId="348"/>
    <cellStyle name="_Porgera LOM Model v7 7" xfId="349"/>
    <cellStyle name="_Porgera LOM Model v7 7 2" xfId="350"/>
    <cellStyle name="_Porgera LOM Model v7 8" xfId="351"/>
    <cellStyle name="_Porgera LOM Model v7 8 2" xfId="352"/>
    <cellStyle name="_Porgera LOM Model v7 9" xfId="353"/>
    <cellStyle name="_PRICE_1C" xfId="354"/>
    <cellStyle name="_Productions` movement  BD YTD July2006_V2_R" xfId="355"/>
    <cellStyle name="_Productions` movement  BD YTD July2006_V2_R_Segment sheet" xfId="356"/>
    <cellStyle name="_Productions` movement  BD YTD July2006_V2_R_U1 Pack 2007 Q4 12 with new tabs" xfId="357"/>
    <cellStyle name="_Productions` movement  BD YTD July2006_V2_R_U1 Pack 2007 Q4 12 with new tabs (6)" xfId="358"/>
    <cellStyle name="_Productions` movement  BD YTD July2006_V4" xfId="359"/>
    <cellStyle name="_Productions` movement  BD YTD July2006_V4_Segment sheet" xfId="360"/>
    <cellStyle name="_Productions` movement  BD YTD July2006_V4_U1 Pack 2007 Q4 12 with new tabs" xfId="361"/>
    <cellStyle name="_Productions` movement  BD YTD July2006_V4_U1 Pack 2007 Q4 12 with new tabs (6)" xfId="362"/>
    <cellStyle name="_Productions` movement  BD YTD July2006_V5 (2)" xfId="363"/>
    <cellStyle name="_Productions` movement  BD YTD July2006_V5 (2)_Segment sheet" xfId="364"/>
    <cellStyle name="_Productions` movement  BD YTD July2006_V5 (2)_U1 Pack 2007 Q4 12 with new tabs" xfId="365"/>
    <cellStyle name="_Productions` movement  BD YTD July2006_V5 (2)_U1 Pack 2007 Q4 12 with new tabs (6)" xfId="366"/>
    <cellStyle name="_Productions` movement  BD YTD July2006_V6" xfId="367"/>
    <cellStyle name="_Productions` movement  BD YTD July2006_V6_Segment sheet" xfId="368"/>
    <cellStyle name="_Productions` movement  BD YTD July2006_V6_U1 Pack 2007 Q4 12 with new tabs" xfId="369"/>
    <cellStyle name="_Productions` movement  BD YTD July2006_V6_U1 Pack 2007 Q4 12 with new tabs (6)" xfId="370"/>
    <cellStyle name="_Project Bumble Bee - model v1" xfId="371"/>
    <cellStyle name="_Project Bumble Bee - model v1 2" xfId="372"/>
    <cellStyle name="_Project Bumble Bee - model v1 2 2" xfId="373"/>
    <cellStyle name="_Project Bumble Bee - model v1 3" xfId="374"/>
    <cellStyle name="_Project Bumble Bee - model v1 3 2" xfId="375"/>
    <cellStyle name="_Project Bumble Bee - model v1 4" xfId="376"/>
    <cellStyle name="_Project Bumble Bee - model v1 4 2" xfId="377"/>
    <cellStyle name="_Project Bumble Bee - model v1 5" xfId="378"/>
    <cellStyle name="_Project Bumble Bee - model v1 5 2" xfId="379"/>
    <cellStyle name="_Project Bumble Bee - model v1 6" xfId="380"/>
    <cellStyle name="_Project Bumble Bee - model v1 6 2" xfId="381"/>
    <cellStyle name="_Project Bumble Bee - model v1 7" xfId="382"/>
    <cellStyle name="_Project Bumble Bee - model v1 7 2" xfId="383"/>
    <cellStyle name="_Project Bumble Bee - model v1 8" xfId="384"/>
    <cellStyle name="_Project Bumble Bee - model v1 8 2" xfId="385"/>
    <cellStyle name="_Project Bumble Bee - model v1 9" xfId="386"/>
    <cellStyle name="_Revaluation of Finished goods" xfId="387"/>
    <cellStyle name="_RP-2000" xfId="388"/>
    <cellStyle name="_Sheet1" xfId="389"/>
    <cellStyle name="_Sheet1_Segment sheet" xfId="390"/>
    <cellStyle name="_Sheet1_U1 Pack 2007 Q4 12 with new tabs" xfId="391"/>
    <cellStyle name="_Sheet1_U1 Pack 2007 Q4 12 with new tabs (6)" xfId="392"/>
    <cellStyle name="_SubHeading_16 Detail of Key Metrics_mario marco" xfId="393"/>
    <cellStyle name="_SZNP - Eqiuty Roll" xfId="394"/>
    <cellStyle name="_SZNP - rasshifrovki-002000-333" xfId="395"/>
    <cellStyle name="_SZNP - TRS-092000" xfId="396"/>
    <cellStyle name="_TableHead" xfId="397"/>
    <cellStyle name="_TableHead_16 Detail of Key Metrics_mario marco" xfId="398"/>
    <cellStyle name="_TableHead_16 Detail of Key Metrics_mario marco_План ФХД котельной (ТЭЦ) от 22.01.08 последняя версия А3" xfId="399"/>
    <cellStyle name="_TableHead_План ФХД котельной (ТЭЦ) от 22.01.08 последняя версия А3" xfId="400"/>
    <cellStyle name="_TableRowHead" xfId="401"/>
    <cellStyle name="_TableSuperHead_Water, IntGas and Other" xfId="402"/>
    <cellStyle name="_Transmission Model final - 22-03-2005" xfId="403"/>
    <cellStyle name="_UBS Flame valuation model v53 - FINAL" xfId="404"/>
    <cellStyle name="_UrAsia Energy Group-Interest earned and accrued summary as of Jul.31,2006" xfId="405"/>
    <cellStyle name="_UrAsia Energy Ltd-AP&amp;AR as of Oct.31,2006" xfId="406"/>
    <cellStyle name="_UrAsia Energy-Contributed surplus transactions schedule, Aug-Dec'06" xfId="407"/>
    <cellStyle name="_UrAsia Energy-Share capital transactions schedule, Aug-Dec'06" xfId="408"/>
    <cellStyle name="_Автотранспорт услуги+аренда расшифровка" xfId="409"/>
    <cellStyle name="_АГ" xfId="410"/>
    <cellStyle name="_Акбастау (7)" xfId="411"/>
    <cellStyle name="_Аморт 3 кв + год ФСК" xfId="412"/>
    <cellStyle name="_Амортизация 3 кв 2006 г" xfId="413"/>
    <cellStyle name="_Анализ Забайкальского по Охране за 6 мес 05г" xfId="414"/>
    <cellStyle name="_Анализ использования ремонтов в 2005 (ауд)" xfId="415"/>
    <cellStyle name="_Анализ командировочных расходов за 6мес" xfId="416"/>
    <cellStyle name="_Анализ ОС 2006 ФСК МСК" xfId="417"/>
    <cellStyle name="_Анализ откл ПЭП и Б" xfId="418"/>
    <cellStyle name="_Анализ платы ТП по 2008г" xfId="419"/>
    <cellStyle name="_Анализ ПЭП Красноярского на 2005г" xfId="420"/>
    <cellStyle name="_Анализ ПЭП Кузбасского ПМЭС на 2006г" xfId="421"/>
    <cellStyle name="_Анализ ПЭП Омского ПМЭС на 2005г" xfId="422"/>
    <cellStyle name="_Анализ ПЭП Омского ПМЭС на 4 кв.2005г" xfId="423"/>
    <cellStyle name="_Анализ СИБИРЬ 2006 исп Финоченко" xfId="424"/>
    <cellStyle name="_Аналитические_признаки" xfId="425"/>
    <cellStyle name="_Аналитические_признаки - исправленная версия" xfId="426"/>
    <cellStyle name="_Балансовые_Акбастау" xfId="427"/>
    <cellStyle name="_банки" xfId="428"/>
    <cellStyle name="_Банковские услуги (прогноз) на 2007 г" xfId="429"/>
    <cellStyle name="_Банковские услуги (прогноз) на 2007 г 2" xfId="430"/>
    <cellStyle name="_БДДС 1 КВ СВЕРКА" xfId="431"/>
    <cellStyle name="_БДР 4кв и 2006год от Миши 20 12 06" xfId="432"/>
    <cellStyle name="_БДР и БДДС ЕНЭС ТПМЭС на  2006 (план 4 кв-расчет) МСК" xfId="433"/>
    <cellStyle name="_БДР и БДДС нов 2кв 2006" xfId="434"/>
    <cellStyle name="_БДР и БДДС сети ФСК ОП 2007" xfId="435"/>
    <cellStyle name="_БДР и БДДС ТОиР на 4кв 2006ММСК лимит" xfId="436"/>
    <cellStyle name="_БДР_БДДС_4кв06 РАБОЧИЙ-ОН!!!!!!!!!!!!!" xfId="437"/>
    <cellStyle name="_БДРиБДДС на 2кв.2006г" xfId="438"/>
    <cellStyle name="_БДС,БДР Бурятия 4 кв-л ТОиР1" xfId="439"/>
    <cellStyle name="_бюдж" xfId="440"/>
    <cellStyle name="_вар 3 Выгрузка из АРМа БДР 12мес по ФСК от 11_12_06 исп Финоченко" xfId="441"/>
    <cellStyle name="_Ввод" xfId="442"/>
    <cellStyle name="_Ввод 2" xfId="443"/>
    <cellStyle name="_Ввод 3" xfId="444"/>
    <cellStyle name="_Ввод 4" xfId="445"/>
    <cellStyle name="_ВМТ" xfId="446"/>
    <cellStyle name="_ВМТ_Книга1" xfId="447"/>
    <cellStyle name="_ВМТ_ПР ОФ на  2010-2014 01 10 2010 2011!!! для ДИиСП (2)" xfId="448"/>
    <cellStyle name="_ВМТ_ПР ОФ на  2010-2014 коррект  26 10 2010" xfId="449"/>
    <cellStyle name="_ВМТ_ПР ОФ на  2010-2014 коррект  26 10 2010 для ДИиСП (2)" xfId="450"/>
    <cellStyle name="_ВМТ_ПР ОФ на  2010-2014 коррект  26 10 2010 для ДИиСП (3)" xfId="451"/>
    <cellStyle name="_ВО ОП ТЭС-ОТ- 2007" xfId="452"/>
    <cellStyle name="_Вопросы 14 07" xfId="453"/>
    <cellStyle name="_ВФ ОАО ТЭС-ОТ- 2009" xfId="454"/>
    <cellStyle name="_Выгрузка из АРМа БДР 9 мес по ФСК от 04_10_06 исп Финоченко" xfId="455"/>
    <cellStyle name="_Выгрузка из АРМа БДР 9 мес по ФСК от 26_09_06 исп Финоченко" xfId="456"/>
    <cellStyle name="_Выгрузка из АРМа БДР и БДДС 6 мес по ФСК от Михи по электр 03 07 06" xfId="457"/>
    <cellStyle name="_выручка по присоединениям2" xfId="458"/>
    <cellStyle name="_ДДП-ГП_РАО_05042" xfId="459"/>
    <cellStyle name="_Дефицит Выручки-2010" xfId="460"/>
    <cellStyle name="_ДКС 001 ОВ_Каратау" xfId="461"/>
    <cellStyle name="_для Каратау" xfId="462"/>
    <cellStyle name="_для Каратау 2" xfId="463"/>
    <cellStyle name="_для Любы" xfId="464"/>
    <cellStyle name="_для Любы 2" xfId="465"/>
    <cellStyle name="_для Любы 3" xfId="466"/>
    <cellStyle name="_Договор аренды ЯЭ с разбивкой" xfId="467"/>
    <cellStyle name="_Доп вопросы" xfId="468"/>
    <cellStyle name="_Доп вопросы 01 07" xfId="469"/>
    <cellStyle name="_Доп вопросы 08 07" xfId="470"/>
    <cellStyle name="_Доп вопросы 27 06" xfId="471"/>
    <cellStyle name="_Доходник1" xfId="472"/>
    <cellStyle name="_ДС_НДС 14%" xfId="473"/>
    <cellStyle name="_ДС_НДС 14% 2" xfId="474"/>
    <cellStyle name="_Единица отчетности_update" xfId="475"/>
    <cellStyle name="_ЕНЭС ТОиР 2кв 06г ОП" xfId="476"/>
    <cellStyle name="_ЕНЭС ТОиР 2кв 06г ОП_15_2 1 6 1" xfId="477"/>
    <cellStyle name="_ЕНЭС ТОиР 2кв 06г ОП_Анализ 15_БДР и БДДС Омское 2007" xfId="478"/>
    <cellStyle name="_ЕНЭС ТОиР 2кв 06г ОП_БДР МСК 1кв07 от Сергея 20 04 07" xfId="479"/>
    <cellStyle name="_ЕНЭС ТОиР 2кв 06г ОП_БДР МСК 1кв07 от Сергея 20 04 07_БДР и БДДС сети ФСК ОП 2008" xfId="480"/>
    <cellStyle name="_ЕНЭС ТОиР 2кв 06г ОП_БДР МСК 1кв07 от Сергея 20 04 07_формы бюджетов к защите 2008 года" xfId="481"/>
    <cellStyle name="_ЕНЭС ТОиР 2кв 06г ОП_формы бюджетов к защите 2008 года" xfId="482"/>
    <cellStyle name="_Замечания по формам" xfId="483"/>
    <cellStyle name="_Затратный_.." xfId="484"/>
    <cellStyle name="_Затратный_МЗ_Сводный" xfId="485"/>
    <cellStyle name="_Затратный_СУЭК" xfId="486"/>
    <cellStyle name="_ЗБП МСК Бурятия  БДР, БДДС 4 кв 2006 г ДЛН" xfId="487"/>
    <cellStyle name="_ЗБП МСК Бурятия  БДР, БДДС 4 кв 2006 г зак с УС (3)" xfId="488"/>
    <cellStyle name="_ЗБП МСК Бурятия Корр по функц бюджетам 3 и 4 кв 2007 год 25 07 07" xfId="489"/>
    <cellStyle name="_ЗБП ФСК  БДР, БДДС на 4 кв 2006 (заказчик)" xfId="490"/>
    <cellStyle name="_ЗБП ФСК  БДР, БДДС на 4 кв 2006 г" xfId="491"/>
    <cellStyle name="_ЗБП ФСК Корр по функц бюджетам 3 и 4 кв 2007 год 25 07 07" xfId="492"/>
    <cellStyle name="_ЗСМК отчет за январь 2006 (2005.12.27) план ЕХ" xfId="493"/>
    <cellStyle name="_ЗСМК отчет за январь 2006 (2005.12.27) план ЕХ_Лена сегодня" xfId="494"/>
    <cellStyle name="_ЗСМК отчет за январь 2006 (2006.01.10) план2 ЕХ" xfId="495"/>
    <cellStyle name="_ЗСМК отчет за январь 2006 (2006.01.10) план2 ЕХ_Лена сегодня" xfId="496"/>
    <cellStyle name="_из АРМ расчет БДДС и БДР 12мес 06г" xfId="497"/>
    <cellStyle name="_из АРМ расчет БДДС и БДР 9мес 06г" xfId="498"/>
    <cellStyle name="_Из АРМа БДР 6 мес по ФСК (МСК) от Михи к отчету 03 07 06" xfId="499"/>
    <cellStyle name="_Инвестиции_2009_к отправке_КАРАТАУ 140109" xfId="500"/>
    <cellStyle name="_Инструменты`2004" xfId="501"/>
    <cellStyle name="_ИП 17032006" xfId="502"/>
    <cellStyle name="_ИП на 04 10 07 без 20071" xfId="503"/>
    <cellStyle name="_ИП на 04 10 07 без 20071_Книга1" xfId="504"/>
    <cellStyle name="_ИП на 04 10 07 без 20071_ПР ОФ на  2010-2014 01 10 2010 2011!!! для ДИиСП (2)" xfId="505"/>
    <cellStyle name="_ИП на 04 10 07 без 20071_ПР ОФ на  2010-2014 коррект  26 10 2010" xfId="506"/>
    <cellStyle name="_ИП на 04 10 07 без 20071_ПР ОФ на  2010-2014 коррект  26 10 2010 для ДИиСП (2)" xfId="507"/>
    <cellStyle name="_ИП на 04 10 07 без 20071_ПР ОФ на  2010-2014 коррект  26 10 2010 для ДИиСП (3)" xfId="508"/>
    <cellStyle name="_ИП на 04 10 07 после ЧАН" xfId="509"/>
    <cellStyle name="_ИП на 04 10 07 после ЧАН_Книга1" xfId="510"/>
    <cellStyle name="_ИП на 04 10 07 после ЧАН_ПР ОФ на  2010-2014 01 10 2010 2011!!! для ДИиСП (2)" xfId="511"/>
    <cellStyle name="_ИП на 04 10 07 после ЧАН_ПР ОФ на  2010-2014 коррект  26 10 2010" xfId="512"/>
    <cellStyle name="_ИП на 04 10 07 после ЧАН_ПР ОФ на  2010-2014 коррект  26 10 2010 для ДИиСП (2)" xfId="513"/>
    <cellStyle name="_ИП на 04 10 07 после ЧАН_ПР ОФ на  2010-2014 коррект  26 10 2010 для ДИиСП (3)" xfId="514"/>
    <cellStyle name="_ИП на 05.10.07" xfId="515"/>
    <cellStyle name="_ИП на 05.10.07_Книга1" xfId="516"/>
    <cellStyle name="_ИП на 05.10.07_ПР ОФ на  2010-2014 01 10 2010 2011!!! для ДИиСП (2)" xfId="517"/>
    <cellStyle name="_ИП на 05.10.07_ПР ОФ на  2010-2014 коррект  26 10 2010" xfId="518"/>
    <cellStyle name="_ИП на 05.10.07_ПР ОФ на  2010-2014 коррект  26 10 2010 для ДИиСП (2)" xfId="519"/>
    <cellStyle name="_ИП на 05.10.07_ПР ОФ на  2010-2014 коррект  26 10 2010 для ДИиСП (3)" xfId="520"/>
    <cellStyle name="_ИП СО 2006-2010 отпр 22 01 07" xfId="521"/>
    <cellStyle name="_ИП ФСК 10_10_07 куцанкиной" xfId="522"/>
    <cellStyle name="_ИП ФСК 2007-2010" xfId="523"/>
    <cellStyle name="_ИП ФСК 2007-2010 (2)" xfId="524"/>
    <cellStyle name="_ИП ФСК 2007-2010_ИП ФСК 2007-2010 (2)" xfId="525"/>
    <cellStyle name="_ИП ФСК 2007-2010_Лист1" xfId="526"/>
    <cellStyle name="_ИП ФСК 2007-2010_Лист1_1" xfId="527"/>
    <cellStyle name="_ИП ФСК 2007-2010_Свод подрядчиков общий" xfId="528"/>
    <cellStyle name="_ИП ФСК на 2008-2012 17 12 071" xfId="529"/>
    <cellStyle name="_ИПР 2010-14гг прил.1,2,3  20.10.09" xfId="530"/>
    <cellStyle name="_исп плана по приобр 2к" xfId="531"/>
    <cellStyle name="_Исполнение ФЗП за 2007 г " xfId="532"/>
    <cellStyle name="_Исполнение ФЗП за 2007 г  2" xfId="533"/>
    <cellStyle name="_исполнение финансового плана по 22 апрель" xfId="534"/>
    <cellStyle name="_Исходные данные для модели" xfId="535"/>
    <cellStyle name="_к ПЭП Забайкальского ПМЭС на 2кв 05г" xfId="536"/>
    <cellStyle name="_Каратау_4_отчет" xfId="537"/>
    <cellStyle name="_Каратау_4_отчет 2" xfId="538"/>
    <cellStyle name="_Каратау_4_отчет_1" xfId="539"/>
    <cellStyle name="_Каратау_4_отчет_1 2" xfId="540"/>
    <cellStyle name="_Книга1" xfId="541"/>
    <cellStyle name="_Книга1 2" xfId="542"/>
    <cellStyle name="_Книга1 3" xfId="543"/>
    <cellStyle name="_Книга1_6" xfId="544"/>
    <cellStyle name="_Книга1_Копия АРМ_БП_РСК_V10 0_20100213" xfId="545"/>
    <cellStyle name="_Книга1_Копия АРМ_БП_РСК_V10 0_20100213 2" xfId="546"/>
    <cellStyle name="_Книга1_Копия АРМ_БП_РСК_V10 0_20100213 3" xfId="547"/>
    <cellStyle name="_Книга1_Копия АРМ_БП_РСК_V10 0_20100213_6" xfId="548"/>
    <cellStyle name="_Книга2" xfId="549"/>
    <cellStyle name="_Книга2_1" xfId="550"/>
    <cellStyle name="_Книга3" xfId="551"/>
    <cellStyle name="_Книга3_New Form10_2" xfId="552"/>
    <cellStyle name="_Книга3_Nsi" xfId="553"/>
    <cellStyle name="_Книга3_Nsi_1" xfId="554"/>
    <cellStyle name="_Книга3_Nsi_139" xfId="555"/>
    <cellStyle name="_Книга3_Nsi_140" xfId="556"/>
    <cellStyle name="_Книга3_Nsi_140(Зах)" xfId="557"/>
    <cellStyle name="_Книга3_Nsi_140_mod" xfId="558"/>
    <cellStyle name="_Книга3_Summary" xfId="559"/>
    <cellStyle name="_Книга3_Tax_form_1кв_3" xfId="560"/>
    <cellStyle name="_Книга3_БКЭ" xfId="561"/>
    <cellStyle name="_Книга6" xfId="562"/>
    <cellStyle name="_Книга7" xfId="563"/>
    <cellStyle name="_Книга7_New Form10_2" xfId="564"/>
    <cellStyle name="_Книга7_Nsi" xfId="565"/>
    <cellStyle name="_Книга7_Nsi_1" xfId="566"/>
    <cellStyle name="_Книга7_Nsi_139" xfId="567"/>
    <cellStyle name="_Книга7_Nsi_140" xfId="568"/>
    <cellStyle name="_Книга7_Nsi_140(Зах)" xfId="569"/>
    <cellStyle name="_Книга7_Nsi_140_mod" xfId="570"/>
    <cellStyle name="_Книга7_Summary" xfId="571"/>
    <cellStyle name="_Книга7_Tax_form_1кв_3" xfId="572"/>
    <cellStyle name="_Книга7_БКЭ" xfId="573"/>
    <cellStyle name="_Командировочные расходы 2006" xfId="574"/>
    <cellStyle name="_Комплексная по всем затратам ПСУИС" xfId="575"/>
    <cellStyle name="_комплексный" xfId="576"/>
    <cellStyle name="_комплексный1" xfId="577"/>
    <cellStyle name="_Консолидация и отчетность - мастерданные" xfId="578"/>
    <cellStyle name="_Копия 3кв_1" xfId="579"/>
    <cellStyle name="_Копия ЗБП МСК  Чита БДР, БДДС 4 кв 06 ТоиР 26 07 06" xfId="580"/>
    <cellStyle name="_Копия капвлож_бизнес-план25 05_1" xfId="581"/>
    <cellStyle name="_Копия Образец" xfId="582"/>
    <cellStyle name="_Копия Образец 2" xfId="583"/>
    <cellStyle name="_Копия Образец 3" xfId="584"/>
    <cellStyle name="_Копия Образец 4" xfId="585"/>
    <cellStyle name="_Копия Образец Предложения по корректировке ИП МЭС С-З_3" xfId="586"/>
    <cellStyle name="_Копия Образец Предложения по корректировке ИП МЭС С-З_3_Книга1" xfId="587"/>
    <cellStyle name="_Копия Образец Предложения по корректировке ИП МЭС С-З_3_ПР ОФ на  2010-2014 01 10 2010 2011!!! для ДИиСП (2)" xfId="588"/>
    <cellStyle name="_Копия Образец Предложения по корректировке ИП МЭС С-З_3_ПР ОФ на  2010-2014 коррект  26 10 2010" xfId="589"/>
    <cellStyle name="_Копия Образец Предложения по корректировке ИП МЭС С-З_3_ПР ОФ на  2010-2014 коррект  26 10 2010 для ДИиСП (2)" xfId="590"/>
    <cellStyle name="_Копия Образец Предложения по корректировке ИП МЭС С-З_3_ПР ОФ на  2010-2014 коррект  26 10 2010 для ДИиСП (3)" xfId="591"/>
    <cellStyle name="_Копия Образец_Кызылкум 2011" xfId="592"/>
    <cellStyle name="_Копия Образец_Кызылкум 2011 2" xfId="593"/>
    <cellStyle name="_Копия ПР ОФ 2010-2014 (исправ версия)" xfId="594"/>
    <cellStyle name="_Копия ПР ОФ 2010-2014 (исправ версия)_Книга1" xfId="595"/>
    <cellStyle name="_Копия ПР ОФ 2010-2014 (исправ версия)_ПР ОФ на  2010-2014 01 10 2010 2011!!! для ДИиСП (2)" xfId="596"/>
    <cellStyle name="_Копия ПР ОФ 2010-2014 (исправ версия)_ПР ОФ на  2010-2014 коррект  26 10 2010" xfId="597"/>
    <cellStyle name="_Копия ПР ОФ 2010-2014 (исправ версия)_ПР ОФ на  2010-2014 коррект  26 10 2010 для ДИиСП (2)" xfId="598"/>
    <cellStyle name="_Копия ПР ОФ 2010-2014 (исправ версия)_ПР ОФ на  2010-2014 коррект  26 10 2010 для ДИиСП (3)" xfId="599"/>
    <cellStyle name="_Копия Предельный тариф на передачу 2008  по предложениям ЦО 1" xfId="600"/>
    <cellStyle name="_Копия Предлагаемая форма финансового плана на 2008-2015гг" xfId="601"/>
    <cellStyle name="_Копия Прил 2(Показатели ИП)" xfId="602"/>
    <cellStyle name="_Копия тех.-экон. и фин. показатели" xfId="603"/>
    <cellStyle name="_Копия финплан 2007" xfId="604"/>
    <cellStyle name="_Копия финплан 2007 2" xfId="605"/>
    <cellStyle name="_Копия Форма Корректировки плана ремонта электросетевых объектов ОАО ФСК ЕЭС и МСК на 2007" xfId="606"/>
    <cellStyle name="_Коррект 4кв06 31 10 06" xfId="607"/>
    <cellStyle name="_Корректировка ИП для Боброва" xfId="608"/>
    <cellStyle name="_корректировка КПМЭС 4кв" xfId="609"/>
    <cellStyle name="_корректировка КПМЭС 4кв ФСК 07 11 (2)" xfId="610"/>
    <cellStyle name="_корректировка КПМЭС ТОиР" xfId="611"/>
    <cellStyle name="_корректировка_КПМЭС 4кв" xfId="612"/>
    <cellStyle name="_Краткий анализ 2006г НОВЫЙ" xfId="613"/>
    <cellStyle name="_Лимит 4 кв 06г. (Согл год - утверж 9 мес)" xfId="614"/>
    <cellStyle name="_Лист в ТЭЦ март 04г" xfId="615"/>
    <cellStyle name="_Лист1" xfId="616"/>
    <cellStyle name="_Лист1_1" xfId="617"/>
    <cellStyle name="_Макет_Итоговый лист по анализу ИПР" xfId="618"/>
    <cellStyle name="_мебель, оборудование инвентарь1207" xfId="619"/>
    <cellStyle name="_меню по ТП (2)" xfId="620"/>
    <cellStyle name="_МОДЕЛЬ_1 (2)" xfId="621"/>
    <cellStyle name="_Мощности_МП_исх_формы_ручного_ввода" xfId="622"/>
    <cellStyle name="_мтр 2006 год по месяцам" xfId="623"/>
    <cellStyle name="_МЭС Волги ЦПИД 2008-2010гг" xfId="624"/>
    <cellStyle name="_МЭС Волги ЦПИД 2008-2010гг_Книга1" xfId="625"/>
    <cellStyle name="_МЭС Волги ЦПИД 2008-2010гг_ПР ОФ на  2010-2014 01 10 2010 2011!!! для ДИиСП (2)" xfId="626"/>
    <cellStyle name="_МЭС Волги ЦПИД 2008-2010гг_ПР ОФ на  2010-2014 коррект  26 10 2010" xfId="627"/>
    <cellStyle name="_МЭС Волги ЦПИД 2008-2010гг_ПР ОФ на  2010-2014 коррект  26 10 2010 для ДИиСП (2)" xfId="628"/>
    <cellStyle name="_МЭС Волги ЦПИД 2008-2010гг_ПР ОФ на  2010-2014 коррект  26 10 2010 для ДИиСП (3)" xfId="629"/>
    <cellStyle name="_НВВ 2009 постатейно свод по филиалам_09_02_09" xfId="630"/>
    <cellStyle name="_НВВ 2009 постатейно свод по филиалам_для Валентина" xfId="631"/>
    <cellStyle name="_некомплекс 2009-2011" xfId="632"/>
    <cellStyle name="_некомплекс 2009-2011_Книга1" xfId="633"/>
    <cellStyle name="_некомплекс 2009-2011_ПР ОФ на  2010-2014 01 10 2010 2011!!! для ДИиСП (2)" xfId="634"/>
    <cellStyle name="_некомплекс 2009-2011_ПР ОФ на  2010-2014 коррект  26 10 2010" xfId="635"/>
    <cellStyle name="_некомплекс 2009-2011_ПР ОФ на  2010-2014 коррект  26 10 2010 для ДИиСП (2)" xfId="636"/>
    <cellStyle name="_некомплекс 2009-2011_ПР ОФ на  2010-2014 коррект  26 10 2010 для ДИиСП (3)" xfId="637"/>
    <cellStyle name="_Новый_КС2_Элпитание в МЭС Юга 5-7-1" xfId="638"/>
    <cellStyle name="_Новый_КС2_Элпитание в МЭС Юга 5-7-1_КПЭ ВВоды ИП 2010 (отправка)" xfId="639"/>
    <cellStyle name="_Новый_КС2_Элпитание в МЭС Юга 5-7-1_КПЭ ВВоды ИП 2010 (посл вар  26 05 11)" xfId="640"/>
    <cellStyle name="_Новый_КС2_Элпитание в МЭС Юга 5-7-1_КПЭ ВВоды ИП 2010 (посл вар  26 05 11) (3)" xfId="641"/>
    <cellStyle name="_Новый_КС2_Элпитание в МЭС Юга 5-7-1_ремонт" xfId="642"/>
    <cellStyle name="_Общий свод 4 декабрь, ноябрь, октябрь" xfId="643"/>
    <cellStyle name="_Омск" xfId="644"/>
    <cellStyle name="_ОПЕРАТИВКА ГПЭС апрель" xfId="645"/>
    <cellStyle name="_Описание объектов" xfId="646"/>
    <cellStyle name="_Описание объектов_Книга1" xfId="647"/>
    <cellStyle name="_Описание объектов_ПР ОФ на  2010-2014 01 10 2010 2011!!! для ДИиСП (2)" xfId="648"/>
    <cellStyle name="_Описание объектов_ПР ОФ на  2010-2014 коррект  26 10 2010" xfId="649"/>
    <cellStyle name="_Описание объектов_ПР ОФ на  2010-2014 коррект  26 10 2010 для ДИиСП (2)" xfId="650"/>
    <cellStyle name="_Описание объектов_ПР ОФ на  2010-2014 коррект  26 10 2010 для ДИиСП (3)" xfId="651"/>
    <cellStyle name="_ОПМЭС 2004 статья 1_1_1_2" xfId="652"/>
    <cellStyle name="_Осн Форма 2_1_ОП 13 05(1)" xfId="653"/>
    <cellStyle name="_остаток векселей_01_07" xfId="654"/>
    <cellStyle name="_ОТ ИД 2009" xfId="655"/>
    <cellStyle name="_Отчет 2006 _П 15 01" xfId="656"/>
    <cellStyle name="_ОТЧЕТ для ДКФ    06 04 05  (6)" xfId="657"/>
    <cellStyle name="_Отчет КВ_ Каратау 1 полугодие" xfId="658"/>
    <cellStyle name="_Отчет сверка бюджета по 2009 году от 28122009" xfId="659"/>
    <cellStyle name="_Отчет сверка бюджета по 2009 году от 28122009 2" xfId="660"/>
    <cellStyle name="_П 1.3, 1.4, 1.5." xfId="661"/>
    <cellStyle name="_Пакет №1 (Coal)" xfId="662"/>
    <cellStyle name="_Пакет №1 (Coal)_Лена сегодня" xfId="663"/>
    <cellStyle name="_Пакет ГОКи" xfId="664"/>
    <cellStyle name="_Пакет ГОКи_Лена сегодня" xfId="665"/>
    <cellStyle name="_Пакет по МП" xfId="666"/>
    <cellStyle name="_Пакет по МП_Лена сегодня" xfId="667"/>
    <cellStyle name="_План ввода на 2008 год после замечаний ДКС" xfId="668"/>
    <cellStyle name="_План оплат" xfId="669"/>
    <cellStyle name="_План развития 2008-2010 2222" xfId="670"/>
    <cellStyle name="_План развития ПТС на 2005-2010 (связи станционной части)" xfId="671"/>
    <cellStyle name="_План ТП на 2008 год  к утверждению" xfId="672"/>
    <cellStyle name="_План_2007" xfId="673"/>
    <cellStyle name="_ПЛАН_Акбастау_08" xfId="674"/>
    <cellStyle name="_ПЛАН_Акбастау_09" xfId="675"/>
    <cellStyle name="_Плановая выручка 2010-по  двум  договорам" xfId="676"/>
    <cellStyle name="_Подряд 4кв 06 КМС" xfId="677"/>
    <cellStyle name="_поквартальная разбивка реновации 2009" xfId="678"/>
    <cellStyle name="_Последний ПЭП и Бюджет 2006 КузбПМЭС" xfId="679"/>
    <cellStyle name="_пр 5 тариф RAB" xfId="680"/>
    <cellStyle name="_ПР ОФ 2010-2012 для ФСТ" xfId="681"/>
    <cellStyle name="_ПР ОФ 2010-2012 для ФСТ_Книга1" xfId="682"/>
    <cellStyle name="_ПР ОФ 2010-2012 для ФСТ_ПР ОФ на  2010-2014 01 10 2010 2011!!! для ДИиСП (2)" xfId="683"/>
    <cellStyle name="_ПР ОФ 2010-2012 для ФСТ_ПР ОФ на  2010-2014 коррект  26 10 2010" xfId="684"/>
    <cellStyle name="_ПР ОФ 2010-2012 для ФСТ_ПР ОФ на  2010-2014 коррект  26 10 2010 для ДИиСП (2)" xfId="685"/>
    <cellStyle name="_ПР ОФ 2010-2012 для ФСТ_ПР ОФ на  2010-2014 коррект  26 10 2010 для ДИиСП (3)" xfId="686"/>
    <cellStyle name="_ПР ОФ 2010-2014" xfId="687"/>
    <cellStyle name="_ПР ОФ 2010-2014_Книга1" xfId="688"/>
    <cellStyle name="_ПР ОФ 2010-2014_ПР ОФ на  2010-2014 01 10 2010 2011!!! для ДИиСП (2)" xfId="689"/>
    <cellStyle name="_ПР ОФ 2010-2014_ПР ОФ на  2010-2014 коррект  26 10 2010" xfId="690"/>
    <cellStyle name="_ПР ОФ 2010-2014_ПР ОФ на  2010-2014 коррект  26 10 2010 для ДИиСП (2)" xfId="691"/>
    <cellStyle name="_ПР ОФ 2010-2014_ПР ОФ на  2010-2014 коррект  26 10 2010 для ДИиСП (3)" xfId="692"/>
    <cellStyle name="_ПР ОФ на  2010-2014 01 10 2010 2011!!! для ДИиСП (2)" xfId="693"/>
    <cellStyle name="_ПР ОФ на  2010-2014 коррект  26 10 2010" xfId="694"/>
    <cellStyle name="_ПР ОФ на  2010-2014 коррект  26 10 2010 для ДИиСП (2)" xfId="695"/>
    <cellStyle name="_ПР ОФ на  2010-2014 коррект  26 10 2010 для ДИиСП (3)" xfId="696"/>
    <cellStyle name="_Предложения по корректировке программы реновации (с учетом реновации за счет аморт)" xfId="697"/>
    <cellStyle name="_Предложения по реновации 2008-2012" xfId="698"/>
    <cellStyle name="_Предложения по реновации 2008-2012_Книга1" xfId="699"/>
    <cellStyle name="_Предложения по реновации 2008-2012_ПР ОФ на  2010-2014 01 10 2010 2011!!! для ДИиСП (2)" xfId="700"/>
    <cellStyle name="_Предложения по реновации 2008-2012_ПР ОФ на  2010-2014 коррект  26 10 2010" xfId="701"/>
    <cellStyle name="_Предложения по реновации 2008-2012_ПР ОФ на  2010-2014 коррект  26 10 2010 для ДИиСП (2)" xfId="702"/>
    <cellStyle name="_Предложения по реновации 2008-2012_ПР ОФ на  2010-2014 коррект  26 10 2010 для ДИиСП (3)" xfId="703"/>
    <cellStyle name="_Предожение _ДБП_2009 г ( согласованные БП)  (2)" xfId="704"/>
    <cellStyle name="_Презентация бюджета 2006" xfId="705"/>
    <cellStyle name="_Презентация бюджета 2006_Лена сегодня" xfId="706"/>
    <cellStyle name="_Прил 1 Расчет транспортный налог" xfId="707"/>
    <cellStyle name="_ПРИЛ. 2003_ЧТЭ" xfId="708"/>
    <cellStyle name="_Прил.4 Перегруппировка" xfId="709"/>
    <cellStyle name="_прил090724 - Реновация поквартально v9 - отправ" xfId="710"/>
    <cellStyle name="_Прил1-1 (МГИ) (Дубинину) 22 01 07" xfId="711"/>
    <cellStyle name="_Приложение 17 закупки оборудования не входящего в сметы строек" xfId="712"/>
    <cellStyle name="_Приложение 5 форма 2 с фактом" xfId="713"/>
    <cellStyle name="_Приложение к протоколу Правления 070607с Чечней" xfId="714"/>
    <cellStyle name="_Приложение к протоколу Правления 070607с Чечней_Книга1" xfId="715"/>
    <cellStyle name="_Приложение к протоколу Правления 070607с Чечней_ПР ОФ на  2010-2014 01 10 2010 2011!!! для ДИиСП (2)" xfId="716"/>
    <cellStyle name="_Приложение к протоколу Правления 070607с Чечней_ПР ОФ на  2010-2014 коррект  26 10 2010" xfId="717"/>
    <cellStyle name="_Приложение к протоколу Правления 070607с Чечней_ПР ОФ на  2010-2014 коррект  26 10 2010 для ДИиСП (2)" xfId="718"/>
    <cellStyle name="_Приложение к протоколу Правления 070607с Чечней_ПР ОФ на  2010-2014 коррект  26 10 2010 для ДИиСП (3)" xfId="719"/>
    <cellStyle name="_Приложение МТС-3-КС" xfId="720"/>
    <cellStyle name="_Приложение-МТС--2-1" xfId="721"/>
    <cellStyle name="_Приложения 1-4 к ДЭ003АГ" xfId="722"/>
    <cellStyle name="_Приложения 1-4 к ДЭ003АГ 2" xfId="723"/>
    <cellStyle name="_Приложения 20 21 1кв 2006" xfId="724"/>
    <cellStyle name="_Приложения к годовому плану" xfId="725"/>
    <cellStyle name="_Приложения к годовому плану (2)" xfId="726"/>
    <cellStyle name="_Приложения к годовому плану (2) 2" xfId="727"/>
    <cellStyle name="_Приложения к годовому плану (4)" xfId="728"/>
    <cellStyle name="_Приложения к годовому плану (4) 2" xfId="729"/>
    <cellStyle name="_Приложения к годовому плану 2" xfId="730"/>
    <cellStyle name="_Приложения_к бюджету_2009" xfId="731"/>
    <cellStyle name="_Приобретение ОС 3кв.5.04.06г.(1)" xfId="732"/>
    <cellStyle name="_Приобретение ОС Упр 2007" xfId="733"/>
    <cellStyle name="_Прогноз 6мес06 ОП ФСК 19 06" xfId="734"/>
    <cellStyle name="_Прогноз освоения'05 ЗСМК (2005.11.02)ЕХ" xfId="735"/>
    <cellStyle name="_Прогноз освоения'05 ЗСМК (2005.11.02)ЕХ_Лена сегодня" xfId="736"/>
    <cellStyle name="_Прогнозный финансовый план на 2006 г." xfId="737"/>
    <cellStyle name="_Прогнозный финансовый план на 2006 г. 2" xfId="738"/>
    <cellStyle name="_программа замены оборудования ФСК на 2008 коррект" xfId="739"/>
    <cellStyle name="_программа замены оборудования ФСК на 2008 коррект_Книга1" xfId="740"/>
    <cellStyle name="_программа замены оборудования ФСК на 2008 коррект_ПР ОФ на  2010-2014 01 10 2010 2011!!! для ДИиСП (2)" xfId="741"/>
    <cellStyle name="_программа замены оборудования ФСК на 2008 коррект_ПР ОФ на  2010-2014 коррект  26 10 2010" xfId="742"/>
    <cellStyle name="_программа замены оборудования ФСК на 2008 коррект_ПР ОФ на  2010-2014 коррект  26 10 2010 для ДИиСП (2)" xfId="743"/>
    <cellStyle name="_программа замены оборудования ФСК на 2008 коррект_ПР ОФ на  2010-2014 коррект  26 10 2010 для ДИиСП (3)" xfId="744"/>
    <cellStyle name="_Программа СО 7-09 для СД от 29 марта" xfId="745"/>
    <cellStyle name="_Программа ТП" xfId="746"/>
    <cellStyle name="_Программа ТП 2" xfId="747"/>
    <cellStyle name="_Программа ТП 3" xfId="748"/>
    <cellStyle name="_Программа ТП 4" xfId="749"/>
    <cellStyle name="_Программа ТП_Бизнес-план_Кызылкум_17 10 2009" xfId="750"/>
    <cellStyle name="_Программа ТП_Бизнес-план_Кызылкум_17 10 2009 2" xfId="751"/>
    <cellStyle name="_Программа ТП_Б-п_Кызылкум_авг 2009_2" xfId="752"/>
    <cellStyle name="_Программа ТП_Б-п_Кызылкум_авг 2009_2 2" xfId="753"/>
    <cellStyle name="_Программа ТП_Копия ГРК 26 10 2009_final" xfId="754"/>
    <cellStyle name="_Программа ТП_Копия ГРК 26 10 2009_final 2" xfId="755"/>
    <cellStyle name="_Программа ТП_Кызылкум 2011" xfId="756"/>
    <cellStyle name="_Программа ТП_Кызылкум 2011 2" xfId="757"/>
    <cellStyle name="_Программа ТП_Пакет форм для утв. бюджета 2011г" xfId="758"/>
    <cellStyle name="_Программа ТП_Пакет форм для утв. бюджета 2011г 2" xfId="759"/>
    <cellStyle name="_Программа ТП_план 2010г (посл)" xfId="760"/>
    <cellStyle name="_Программа ТП_план 2010г (посл) 2" xfId="761"/>
    <cellStyle name="_Программа ТП_план 2010г (посл)_2" xfId="762"/>
    <cellStyle name="_Программа ТП_план 2010г (посл)_2 2" xfId="763"/>
    <cellStyle name="_Программы  замены ВЗУ и АБ ФСК и  МСК, ВМТ на 2008г" xfId="764"/>
    <cellStyle name="_Программы  замены ВЗУ и АБ ФСК и  МСК, ВМТ на 2008г_Книга1" xfId="765"/>
    <cellStyle name="_Программы  замены ВЗУ и АБ ФСК и  МСК, ВМТ на 2008г_ПР ОФ на  2010-2014 01 10 2010 2011!!! для ДИиСП (2)" xfId="766"/>
    <cellStyle name="_Программы  замены ВЗУ и АБ ФСК и  МСК, ВМТ на 2008г_ПР ОФ на  2010-2014 коррект  26 10 2010" xfId="767"/>
    <cellStyle name="_Программы  замены ВЗУ и АБ ФСК и  МСК, ВМТ на 2008г_ПР ОФ на  2010-2014 коррект  26 10 2010 для ДИиСП (2)" xfId="768"/>
    <cellStyle name="_Программы  замены ВЗУ и АБ ФСК и  МСК, ВМТ на 2008г_ПР ОФ на  2010-2014 коррект  26 10 2010 для ДИиСП (3)" xfId="769"/>
    <cellStyle name="_Проект 3 кв ТОиР  ХМК " xfId="770"/>
    <cellStyle name="_Проект 3 кв ТОиР Красноярск" xfId="771"/>
    <cellStyle name="_Проект плана по ремонту 3 кв ЗБП МСК ОАО Читаэнерго" xfId="772"/>
    <cellStyle name="_Проект плана по ремонту 3 кв. ЗБП МСК ОАО Бурятэнерго" xfId="773"/>
    <cellStyle name="_Проект подряд ремонт 3кв 06г ОП" xfId="774"/>
    <cellStyle name="_Проект программы 2010_2014 20082009" xfId="775"/>
    <cellStyle name="_Проект сметы ОП ТОиР МСК 4кв 06г" xfId="776"/>
    <cellStyle name="_произв.цели - приложение к СНР_айгерим_09.11" xfId="777"/>
    <cellStyle name="_ПСУИС" xfId="778"/>
    <cellStyle name="_ПТОиР  БДР и БДДС 4кв 2006 КЭ" xfId="779"/>
    <cellStyle name="_ПТОиР  БДР и БДДС 4кв 2006 ХП" xfId="780"/>
    <cellStyle name="_ПТОиР  БДР и БДДС 4кв 2006 ХЭ" xfId="781"/>
    <cellStyle name="_Пункт_7_к_повестке дня заседания_СД" xfId="782"/>
    <cellStyle name="_ПЭП и Б на  2006 УпрМЭС 07.11.05" xfId="783"/>
    <cellStyle name="_ПЭП и Б на  2006 УпрМЭС утвержденный" xfId="784"/>
    <cellStyle name="_ПЭП и Бюджет 2005г 2-3 уровни" xfId="785"/>
    <cellStyle name="_ПЭП и Бюджет Кузбасского ПМЭС" xfId="786"/>
    <cellStyle name="_ПЭП и Бюджет на 2005г УправленияМЭС" xfId="787"/>
    <cellStyle name="_ПЭП и Бюджет на 4кв04г УправленияМЭС" xfId="788"/>
    <cellStyle name="_ПЭП на 3 кв 2006 г ЗБП МЭС" xfId="789"/>
    <cellStyle name="_ПЭПиБюджет на 2006гММСКмин" xfId="790"/>
    <cellStyle name="_ПЭПиБюджет на 2кв 2006гММСК" xfId="791"/>
    <cellStyle name="_ПЭПиБюджет на 2кв.2005г" xfId="792"/>
    <cellStyle name="_Р-5 02.01.06.06.02.03 Ответств" xfId="793"/>
    <cellStyle name="_РаппопортРАСЧЕТ ФОТ  на 9 мес 2008  " xfId="794"/>
    <cellStyle name="_Расчет RAB_22072008" xfId="795"/>
    <cellStyle name="_Расчет RAB_Лен и МОЭСК_с 2010 года_14.04.2009_со сглаж_version 3.0_без ФСК" xfId="796"/>
    <cellStyle name="_расчет аморт.2006 ОП в МЭС" xfId="797"/>
    <cellStyle name="_Расчет налогов_6 лет посл" xfId="798"/>
    <cellStyle name="_Расчет под  Заключение-Самара" xfId="799"/>
    <cellStyle name="_Расчеты для бюджета 1" xfId="800"/>
    <cellStyle name="_Расчеты для бюджета 1 2" xfId="801"/>
    <cellStyle name="_Расчеты для бюджета 1 3" xfId="802"/>
    <cellStyle name="_Расчеты для бюджета 1 4" xfId="803"/>
    <cellStyle name="_Расчеты для бюджета 1_Кызылкум 2011" xfId="804"/>
    <cellStyle name="_Расчеты для бюджета 1_Кызылкум 2011 2" xfId="805"/>
    <cellStyle name="_Расчеты для плана   2006г" xfId="806"/>
    <cellStyle name="_Расчеты ЕНЭС   2006г" xfId="807"/>
    <cellStyle name="_расшифровка активов_27.06.05" xfId="808"/>
    <cellStyle name="_Расшифровка по приоритетам_МРСК 2" xfId="809"/>
    <cellStyle name="_Реестр Корректировок на ПМЭС 09 06г" xfId="810"/>
    <cellStyle name="_Резервная копия Выгрузка из АРМа БДР 9 мес по ФСК от Миши 11 09 06" xfId="811"/>
    <cellStyle name="_Резервная копия Резервная копия Выгрузка из АРМа БДР 9 мес по ФСК от Миши 11 09 06" xfId="812"/>
    <cellStyle name="_реконстр согл МЭС" xfId="813"/>
    <cellStyle name="_реконстр согл МЭС_Книга1" xfId="814"/>
    <cellStyle name="_реконстр согл МЭС_ПР ОФ на  2010-2014 01 10 2010 2011!!! для ДИиСП (2)" xfId="815"/>
    <cellStyle name="_реконстр согл МЭС_ПР ОФ на  2010-2014 коррект  26 10 2010" xfId="816"/>
    <cellStyle name="_реконстр согл МЭС_ПР ОФ на  2010-2014 коррект  26 10 2010 для ДИиСП (2)" xfId="817"/>
    <cellStyle name="_реконстр согл МЭС_ПР ОФ на  2010-2014 коррект  26 10 2010 для ДИиСП (3)" xfId="818"/>
    <cellStyle name="_ренновация ОФ ФСК 2008-2010 предл МЭС" xfId="819"/>
    <cellStyle name="_ренновация ОФ ФСК 2008-2010 предл МЭС_Книга1" xfId="820"/>
    <cellStyle name="_ренновация ОФ ФСК 2008-2010 предл МЭС_ПР ОФ на  2010-2014 01 10 2010 2011!!! для ДИиСП (2)" xfId="821"/>
    <cellStyle name="_ренновация ОФ ФСК 2008-2010 предл МЭС_ПР ОФ на  2010-2014 коррект  26 10 2010" xfId="822"/>
    <cellStyle name="_ренновация ОФ ФСК 2008-2010 предл МЭС_ПР ОФ на  2010-2014 коррект  26 10 2010 для ДИиСП (2)" xfId="823"/>
    <cellStyle name="_ренновация ОФ ФСК 2008-2010 предл МЭС_ПР ОФ на  2010-2014 коррект  26 10 2010 для ДИиСП (3)" xfId="824"/>
    <cellStyle name="_Реновация ОФ ФСК и МСК на 2009_2013 свод (2)" xfId="825"/>
    <cellStyle name="_Реновация ОФ ФСК и МСК на 2009_2013 свод (2)_Книга1" xfId="826"/>
    <cellStyle name="_Реновация ОФ ФСК и МСК на 2009_2013 свод (2)_ПР ОФ на  2010-2014 01 10 2010 2011!!! для ДИиСП (2)" xfId="827"/>
    <cellStyle name="_Реновация ОФ ФСК и МСК на 2009_2013 свод (2)_ПР ОФ на  2010-2014 коррект  26 10 2010" xfId="828"/>
    <cellStyle name="_Реновация ОФ ФСК и МСК на 2009_2013 свод (2)_ПР ОФ на  2010-2014 коррект  26 10 2010 для ДИиСП (2)" xfId="829"/>
    <cellStyle name="_Реновация ОФ ФСК и МСК на 2009_2013 свод (2)_ПР ОФ на  2010-2014 коррект  26 10 2010 для ДИиСП (3)" xfId="830"/>
    <cellStyle name="_Реновация ОФ ФСК и МСК на 2009_2015 (ПМЭС) испр 24.06.08" xfId="831"/>
    <cellStyle name="_Реновация ОФ ФСК и МСК на 2009_2015 (ПМЭС) испр 24.06.08_Книга1" xfId="832"/>
    <cellStyle name="_Реновация ОФ ФСК и МСК на 2009_2015 (ПМЭС) испр 24.06.08_ПР ОФ на  2010-2014 01 10 2010 2011!!! для ДИиСП (2)" xfId="833"/>
    <cellStyle name="_Реновация ОФ ФСК и МСК на 2009_2015 (ПМЭС) испр 24.06.08_ПР ОФ на  2010-2014 коррект  26 10 2010" xfId="834"/>
    <cellStyle name="_Реновация ОФ ФСК и МСК на 2009_2015 (ПМЭС) испр 24.06.08_ПР ОФ на  2010-2014 коррект  26 10 2010 для ДИиСП (2)" xfId="835"/>
    <cellStyle name="_Реновация ОФ ФСК и МСК на 2009_2015 (ПМЭС) испр 24.06.08_ПР ОФ на  2010-2014 коррект  26 10 2010 для ДИиСП (3)" xfId="836"/>
    <cellStyle name="_С учетом погашения задолженности_Векселя" xfId="837"/>
    <cellStyle name="_Сведения о расходах на 2004г" xfId="838"/>
    <cellStyle name="_Свод" xfId="839"/>
    <cellStyle name="_Свод Март 2009" xfId="840"/>
    <cellStyle name="_Свод по ИПР (2)" xfId="841"/>
    <cellStyle name="_Свод подрядчиков общий" xfId="842"/>
    <cellStyle name="_СВОД прогноз БДДС 1пг 2007 07 06 07" xfId="843"/>
    <cellStyle name="_СВОД прогноз БДДС 1пг 2007 18 06 07 мах" xfId="844"/>
    <cellStyle name="_свод табл" xfId="845"/>
    <cellStyle name="_Свод Февраль 2009г." xfId="846"/>
    <cellStyle name="_Свод ЦИУС  2008 БДР защищенный" xfId="847"/>
    <cellStyle name="_Сводная таблица по выдаче мощности" xfId="848"/>
    <cellStyle name="_Сибирь-84чел." xfId="849"/>
    <cellStyle name="_Скорректированный финансовый план на 2006 г.для Наблюдательного совета" xfId="850"/>
    <cellStyle name="_Скорректированный финансовый план на 2006 г.для Наблюдательного совета 2" xfId="851"/>
    <cellStyle name="_слайд КВ 2006" xfId="852"/>
    <cellStyle name="_слайд КВ 2006_Лена сегодня" xfId="853"/>
    <cellStyle name="_СМЕТА ОКС 2 кв." xfId="854"/>
    <cellStyle name="_Смета_Рудник_08" xfId="855"/>
    <cellStyle name="_СО 2006-2010  Прил1-1 (Дубинину)" xfId="856"/>
    <cellStyle name="_Согласованный бюджет 2006 г" xfId="857"/>
    <cellStyle name="_согласованный ФСК ФОТ ОП ЕНЭС" xfId="858"/>
    <cellStyle name="_Спецодежда" xfId="859"/>
    <cellStyle name="_спецодежда отправ в МЭС" xfId="860"/>
    <cellStyle name="_СПП  Правление 09102007" xfId="861"/>
    <cellStyle name="_СПП  Правление 09102007_Книга1" xfId="862"/>
    <cellStyle name="_СПП  Правление 09102007_ПР ОФ на  2010-2014 01 10 2010 2011!!! для ДИиСП (2)" xfId="863"/>
    <cellStyle name="_СПП  Правление 09102007_ПР ОФ на  2010-2014 коррект  26 10 2010" xfId="864"/>
    <cellStyle name="_СПП  Правление 09102007_ПР ОФ на  2010-2014 коррект  26 10 2010 для ДИиСП (2)" xfId="865"/>
    <cellStyle name="_СПП  Правление 09102007_ПР ОФ на  2010-2014 коррект  26 10 2010 для ДИиСП (3)" xfId="866"/>
    <cellStyle name="_Сравнительный_Мотовилиха" xfId="867"/>
    <cellStyle name="_Ст.1.1.1.1 Сырье и материалы 2004" xfId="868"/>
    <cellStyle name="_Страхование свод 2006 (испр)" xfId="869"/>
    <cellStyle name="_Табл П2-5 (вар18-10-2006)" xfId="870"/>
    <cellStyle name="_таблицы  к 2006г" xfId="871"/>
    <cellStyle name="_таблицы для расчетов28-04-08_2006-2009_прибыль корр_по ИА" xfId="872"/>
    <cellStyle name="_таблицы для расчетов28-04-08_2006-2009с ИА" xfId="873"/>
    <cellStyle name="_Таблицы к стратегии" xfId="874"/>
    <cellStyle name="_Тарифы 2009 на согласование" xfId="875"/>
    <cellStyle name="_ТОиРУпр  БДР и БДДС на 4 кв 06" xfId="876"/>
    <cellStyle name="_ТПиР сетей ФСК на 2008г" xfId="877"/>
    <cellStyle name="_ТПиР сетей ФСК на 2008г_Книга1" xfId="878"/>
    <cellStyle name="_ТПиР сетей ФСК на 2008г_ПР ОФ на  2010-2014 01 10 2010 2011!!! для ДИиСП (2)" xfId="879"/>
    <cellStyle name="_ТПиР сетей ФСК на 2008г_ПР ОФ на  2010-2014 коррект  26 10 2010" xfId="880"/>
    <cellStyle name="_ТПиР сетей ФСК на 2008г_ПР ОФ на  2010-2014 коррект  26 10 2010 для ДИиСП (2)" xfId="881"/>
    <cellStyle name="_ТПиР сетей ФСК на 2008г_ПР ОФ на  2010-2014 коррект  26 10 2010 для ДИиСП (3)" xfId="882"/>
    <cellStyle name="_УПР Алматы_2008" xfId="883"/>
    <cellStyle name="_Упр Ар имущ 2 кв 2006 07 02оконч" xfId="884"/>
    <cellStyle name="_УПР_Алматы_09!" xfId="885"/>
    <cellStyle name="_Управление МЭС ОС за1кв04г" xfId="886"/>
    <cellStyle name="_Утв СД Бюджет расшиф 29 12 05" xfId="887"/>
    <cellStyle name="_ФЗП АК и Связи 2009 год (ММТС на ур. пож мин. факт инд. 2 кв.)" xfId="888"/>
    <cellStyle name="_Фин план 724 на 2008 г" xfId="889"/>
    <cellStyle name="_Фин план ТОО Каратау на 2007 г" xfId="890"/>
    <cellStyle name="_Фин план ТОО Каратау на 2007 г 2" xfId="891"/>
    <cellStyle name="_Фин план ТОО Каратау на 2007 г 3" xfId="892"/>
    <cellStyle name="_Фин план ТОО Каратау на 2007 г 4" xfId="893"/>
    <cellStyle name="_Фин план ТОО Каратау на 2007 г_Кызылкум 2011" xfId="894"/>
    <cellStyle name="_Фин план ТОО Каратау на 2007 г_Кызылкум 2011 2" xfId="895"/>
    <cellStyle name="_Фин план ТОО Каратау на 2008 г по мес" xfId="896"/>
    <cellStyle name="_Финансовый план на 2007 год" xfId="897"/>
    <cellStyle name="_Финансовый план на 2007 год 2" xfId="898"/>
    <cellStyle name="_финплан 2007" xfId="899"/>
    <cellStyle name="_финплан 2007 2" xfId="900"/>
    <cellStyle name="_Финплан Аппак c увеличением капзатрат от 28.02.06 г.с расшифровкой" xfId="901"/>
    <cellStyle name="_Финплан Аппак c увеличением капзатрат от 28.02.06 г.с расшифровкой 2" xfId="902"/>
    <cellStyle name="_Форма 6  РТК.xls(отчет по Адр пр. ЛО)" xfId="903"/>
    <cellStyle name="_Форма 9" xfId="904"/>
    <cellStyle name="_Форма 9 А" xfId="905"/>
    <cellStyle name="_Форма 9_otp" xfId="906"/>
    <cellStyle name="_Форма 9_рабочий" xfId="907"/>
    <cellStyle name="_Форма БДР и БДДС на 4 кв 2006Кузбассэнерго МСК" xfId="908"/>
    <cellStyle name="_Форма БДР и БДДС на 4 кв 2006ФСК" xfId="909"/>
    <cellStyle name="_Форма БДР и БДДС на 4кв 2006 МСК" xfId="910"/>
    <cellStyle name="_Форма БДР и БДДС на 4кв 2006 ФСК" xfId="911"/>
    <cellStyle name="_Форма БДР, БДДС 4кв 06г ТОиР ФСК" xfId="912"/>
    <cellStyle name="_Форма ДКС_Каратау_ к отправке 200109" xfId="913"/>
    <cellStyle name="_Форма на приобретение ОС  3 кв" xfId="914"/>
    <cellStyle name="_Форма ПЭП и Бюджет на 2кв 2005г ОПМЭС" xfId="915"/>
    <cellStyle name="_Форма ПЭП и Бюджет на 4кв 2005г ОПМЭС" xfId="916"/>
    <cellStyle name="_форма расчета по Спецодежде ПМЭС 2005 год 4 кв 05" xfId="917"/>
    <cellStyle name="_формат по RAB" xfId="918"/>
    <cellStyle name="_Формат разбивки по МРСК_РСК" xfId="919"/>
    <cellStyle name="_Формат_для Согласования" xfId="920"/>
    <cellStyle name="_Формуляры форм ручного ввода" xfId="921"/>
    <cellStyle name="_Формы - утверждено на СД" xfId="922"/>
    <cellStyle name="_Формы - утверждено на СД_Лена сегодня" xfId="923"/>
    <cellStyle name="_Формы 2 уровня ЗСМК баз." xfId="924"/>
    <cellStyle name="_Формы 2 уровня ЗСМК баз._Лена сегодня" xfId="925"/>
    <cellStyle name="_Формы 2 уровня ЗСМК баз.15.11 от Паньшина." xfId="926"/>
    <cellStyle name="_Формы 2 уровня ЗСМК баз.15.11 от Паньшина._Лена сегодня" xfId="927"/>
    <cellStyle name="_Формы 2 уровня(баз)" xfId="928"/>
    <cellStyle name="_Формы 2 уровня(баз)_Лена сегодня" xfId="929"/>
    <cellStyle name="_Формы 2 уровня(баз)СД" xfId="930"/>
    <cellStyle name="_Формы 2 уровня(баз)СД_Лена сегодня" xfId="931"/>
    <cellStyle name="_ФОТ 80чел.2008" xfId="932"/>
    <cellStyle name="_ФОТ_офис_бюджет 2009" xfId="933"/>
    <cellStyle name="_ФОТ_офис_бюджет 2009 2" xfId="934"/>
    <cellStyle name="_ФОТ_офис_бюджет 2009 3" xfId="935"/>
    <cellStyle name="_ФОТ_офис_бюджет 2009 4" xfId="936"/>
    <cellStyle name="_ФОТ_офис_бюджет 2009_Кызылкум 2011" xfId="937"/>
    <cellStyle name="_ФОТ_офис_бюджет 2009_Кызылкум 2011 2" xfId="938"/>
    <cellStyle name="_ХОЛДИНГ_МРСК_09 10 2008" xfId="939"/>
    <cellStyle name="_ХПМЭС Приобретение ОС 2006" xfId="940"/>
    <cellStyle name="_Чек" xfId="941"/>
    <cellStyle name="_Штатное расписание 2009" xfId="942"/>
    <cellStyle name="_Штатное расписание 2009 2" xfId="943"/>
    <cellStyle name="_Штатное расписание 2009 3" xfId="944"/>
    <cellStyle name="_Штатное расписание 2009 4" xfId="945"/>
    <cellStyle name="_Штатное расписание 2009_Кызылкум 2011" xfId="946"/>
    <cellStyle name="_Штатное расписание 2009_Кызылкум 2011 2" xfId="947"/>
    <cellStyle name="_экон.форм-т ВО 1 с разбивкой" xfId="948"/>
    <cellStyle name="_Январь 2009" xfId="949"/>
    <cellStyle name="”ˆŠ‘ˆŽ‚€›‰" xfId="950"/>
    <cellStyle name="”ˆ€‘Ž‚›‰" xfId="951"/>
    <cellStyle name="”€ќђќ‘ћ‚›‰" xfId="952"/>
    <cellStyle name="”€љ‘€ђћ‚ђќќ›‰" xfId="953"/>
    <cellStyle name="”ќђќ‘ћ‚›‰" xfId="954"/>
    <cellStyle name="”ќђќ‘ћ‚›‰ 2" xfId="955"/>
    <cellStyle name="”љ‘ђћ‚ђќќ›‰" xfId="956"/>
    <cellStyle name="”љ‘ђћ‚ђќќ›‰ 2" xfId="957"/>
    <cellStyle name="„€’€" xfId="958"/>
    <cellStyle name="„…ќ…†ќ›‰" xfId="959"/>
    <cellStyle name="„…ќ…†ќ›‰ 2" xfId="960"/>
    <cellStyle name="„……†›‰" xfId="961"/>
    <cellStyle name="„ђ’ђ" xfId="962"/>
    <cellStyle name="£ BP" xfId="963"/>
    <cellStyle name="£[2]" xfId="964"/>
    <cellStyle name="¥ JY" xfId="965"/>
    <cellStyle name="€’ћѓћ‚›‰" xfId="966"/>
    <cellStyle name="€’ЋѓЋ‚›‰ 2" xfId="967"/>
    <cellStyle name="€’ЋѓЋ‚›‰ 3" xfId="968"/>
    <cellStyle name="=C:\WINNT35\SYSTEM32\COMMAND.COM" xfId="969"/>
    <cellStyle name="=C:\WINNT35\SYSTEM32\COMMAND.COM 2" xfId="970"/>
    <cellStyle name="=C:\WINNT35\SYSTEM32\COMMAND.COM 3" xfId="971"/>
    <cellStyle name="=D:\WINNT\SYSTEM32\COMMAND.COM" xfId="972"/>
    <cellStyle name="=D:\WINNT\SYSTEM32\COMMAND.COM 2" xfId="973"/>
    <cellStyle name="=D:\WINNT\SYSTEM32\COMMAND.COM 3" xfId="974"/>
    <cellStyle name="‡€ƒŽ‹Ž‚ŽŠ1" xfId="975"/>
    <cellStyle name="‡€ƒŽ‹Ž‚ŽŠ2" xfId="976"/>
    <cellStyle name="‡ђѓћ‹ћ‚ћљ1" xfId="977"/>
    <cellStyle name="‡ђѓћ‹ћ‚ћљ1 2" xfId="978"/>
    <cellStyle name="‡ђѓћ‹ћ‚ћљ2" xfId="979"/>
    <cellStyle name="‡ђѓћ‹ћ‚ћљ2 2" xfId="980"/>
    <cellStyle name="•W€_GE 3 MINIMUM" xfId="981"/>
    <cellStyle name="’ћѓћ‚›‰" xfId="982"/>
    <cellStyle name="’ћѓћ‚›‰ 2" xfId="983"/>
    <cellStyle name="" xfId="984"/>
    <cellStyle name="" xfId="985"/>
    <cellStyle name="" xfId="986"/>
    <cellStyle name="_лизинг и страхование" xfId="987"/>
    <cellStyle name="_лизинг и страхование" xfId="988"/>
    <cellStyle name="_лизинг и страхование_Денежный поток ЗАО ЭПИ-2008г.(в объемах декабря)2811  ПОСЛЕДНИЙ (Перераб. с изм. старахованием)" xfId="989"/>
    <cellStyle name="_лизинг и страхование_Денежный поток ЗАО ЭПИ-2008г.(в объемах декабря)2811  ПОСЛЕДНИЙ (Перераб. с изм. старахованием)" xfId="990"/>
    <cellStyle name="_ЛИЗИНГовый КАЛЕНДАРЬ" xfId="991"/>
    <cellStyle name="_ЛИЗИНГовый КАЛЕНДАРЬ" xfId="992"/>
    <cellStyle name="_ЛИЗИНГовый КАЛЕНДАРЬ_Денежный поток ЗАО ЭПИ-2008г.(в объемах декабря)2811  ПОСЛЕДНИЙ (Перераб. с изм. старахованием)" xfId="993"/>
    <cellStyle name="_ЛИЗИНГовый КАЛЕНДАРЬ_Денежный поток ЗАО ЭПИ-2008г.(в объемах декабря)2811  ПОСЛЕДНИЙ (Перераб. с изм. старахованием)" xfId="994"/>
    <cellStyle name="_ПУШКИНО ( прир.ГАЗ  2009-2014 проектная мощность вар1" xfId="995"/>
    <cellStyle name="_ПУШКИНО ( прир.ГАЗ  2009-2014 проектная мощность вар1" xfId="996"/>
    <cellStyle name="_ПУШКИНО ( прир.ГАЗ  2009-2014 проектная мощность вар1_Денежный поток ЗАО ЭПИ-2008г.(в объемах декабря)2811  ПОСЛЕДНИЙ (Перераб. с изм. старахованием)" xfId="997"/>
    <cellStyle name="_ПУШКИНО ( прир.ГАЗ  2009-2014 проектная мощность вар1_Денежный поток ЗАО ЭПИ-2008г.(в объемах декабря)2811  ПОСЛЕДНИЙ (Перераб. с изм. старахованием)" xfId="998"/>
    <cellStyle name="" xfId="999"/>
    <cellStyle name="" xfId="1000"/>
    <cellStyle name="_лизинг и страхование" xfId="1001"/>
    <cellStyle name="_лизинг и страхование" xfId="1002"/>
    <cellStyle name="_лизинг и страхование_Денежный поток ЗАО ЭПИ-2008г.(в объемах декабря)2811  ПОСЛЕДНИЙ (Перераб. с изм. старахованием)" xfId="1003"/>
    <cellStyle name="_лизинг и страхование_Денежный поток ЗАО ЭПИ-2008г.(в объемах декабря)2811  ПОСЛЕДНИЙ (Перераб. с изм. старахованием)" xfId="1004"/>
    <cellStyle name="_ЛИЗИНГовый КАЛЕНДАРЬ" xfId="1005"/>
    <cellStyle name="_ЛИЗИНГовый КАЛЕНДАРЬ" xfId="1006"/>
    <cellStyle name="_ЛИЗИНГовый КАЛЕНДАРЬ_Денежный поток ЗАО ЭПИ-2008г.(в объемах декабря)2811  ПОСЛЕДНИЙ (Перераб. с изм. старахованием)" xfId="1007"/>
    <cellStyle name="_ЛИЗИНГовый КАЛЕНДАРЬ_Денежный поток ЗАО ЭПИ-2008г.(в объемах декабря)2811  ПОСЛЕДНИЙ (Перераб. с изм. старахованием)" xfId="1008"/>
    <cellStyle name="_ПУШКИНО ( прир.ГАЗ  2009-2014 проектная мощность вар1" xfId="1009"/>
    <cellStyle name="_ПУШКИНО ( прир.ГАЗ  2009-2014 проектная мощность вар1" xfId="1010"/>
    <cellStyle name="_ПУШКИНО ( прир.ГАЗ  2009-2014 проектная мощность вар1_Денежный поток ЗАО ЭПИ-2008г.(в объемах декабря)2811  ПОСЛЕДНИЙ (Перераб. с изм. старахованием)" xfId="1011"/>
    <cellStyle name="_ПУШКИНО ( прир.ГАЗ  2009-2014 проектная мощность вар1_Денежный поток ЗАО ЭПИ-2008г.(в объемах декабря)2811  ПОСЛЕДНИЙ (Перераб. с изм. старахованием)" xfId="1012"/>
    <cellStyle name="" xfId="1013"/>
    <cellStyle name="1" xfId="1014"/>
    <cellStyle name="2" xfId="1015"/>
    <cellStyle name="0,00;0;" xfId="1016"/>
    <cellStyle name="0,00;0; 10" xfId="1017"/>
    <cellStyle name="0,00;0; 11" xfId="1018"/>
    <cellStyle name="0,00;0; 2" xfId="1019"/>
    <cellStyle name="0,00;0; 3" xfId="1020"/>
    <cellStyle name="0,00;0; 4" xfId="1021"/>
    <cellStyle name="0,00;0; 5" xfId="1022"/>
    <cellStyle name="0,00;0; 6" xfId="1023"/>
    <cellStyle name="0,00;0; 7" xfId="1024"/>
    <cellStyle name="0,00;0; 8" xfId="1025"/>
    <cellStyle name="0,00;0; 9" xfId="1026"/>
    <cellStyle name="0.0" xfId="1027"/>
    <cellStyle name="0000" xfId="1028"/>
    <cellStyle name="0000 2" xfId="1029"/>
    <cellStyle name="0000 3" xfId="1030"/>
    <cellStyle name="0DP" xfId="1031"/>
    <cellStyle name="0DP bold" xfId="1032"/>
    <cellStyle name="1decimal" xfId="1033"/>
    <cellStyle name="1DP" xfId="1034"/>
    <cellStyle name="1DP bold" xfId="1035"/>
    <cellStyle name="1Normal" xfId="1036"/>
    <cellStyle name="1Normal 2" xfId="1037"/>
    <cellStyle name="1Normal 3" xfId="1038"/>
    <cellStyle name="1Outputbox1" xfId="1039"/>
    <cellStyle name="1Outputbox1 2" xfId="1040"/>
    <cellStyle name="1Outputbox1 2 10" xfId="1041"/>
    <cellStyle name="1Outputbox1 2 11" xfId="1042"/>
    <cellStyle name="1Outputbox1 2 12" xfId="1043"/>
    <cellStyle name="1Outputbox1 2 13" xfId="1044"/>
    <cellStyle name="1Outputbox1 2 14" xfId="1045"/>
    <cellStyle name="1Outputbox1 2 15" xfId="1046"/>
    <cellStyle name="1Outputbox1 2 2" xfId="1047"/>
    <cellStyle name="1Outputbox1 2 2 10" xfId="1048"/>
    <cellStyle name="1Outputbox1 2 2 11" xfId="1049"/>
    <cellStyle name="1Outputbox1 2 2 12" xfId="1050"/>
    <cellStyle name="1Outputbox1 2 2 13" xfId="1051"/>
    <cellStyle name="1Outputbox1 2 2 14" xfId="1052"/>
    <cellStyle name="1Outputbox1 2 2 2" xfId="1053"/>
    <cellStyle name="1Outputbox1 2 2 2 10" xfId="1054"/>
    <cellStyle name="1Outputbox1 2 2 2 2" xfId="1055"/>
    <cellStyle name="1Outputbox1 2 2 2 2 2" xfId="1056"/>
    <cellStyle name="1Outputbox1 2 2 2 2 3" xfId="1057"/>
    <cellStyle name="1Outputbox1 2 2 2 2 4" xfId="1058"/>
    <cellStyle name="1Outputbox1 2 2 2 2 5" xfId="1059"/>
    <cellStyle name="1Outputbox1 2 2 2 2 6" xfId="1060"/>
    <cellStyle name="1Outputbox1 2 2 2 2 7" xfId="1061"/>
    <cellStyle name="1Outputbox1 2 2 2 3" xfId="1062"/>
    <cellStyle name="1Outputbox1 2 2 2 3 2" xfId="1063"/>
    <cellStyle name="1Outputbox1 2 2 2 3 3" xfId="1064"/>
    <cellStyle name="1Outputbox1 2 2 2 3 4" xfId="1065"/>
    <cellStyle name="1Outputbox1 2 2 2 3 5" xfId="1066"/>
    <cellStyle name="1Outputbox1 2 2 2 3 6" xfId="1067"/>
    <cellStyle name="1Outputbox1 2 2 2 3 7" xfId="1068"/>
    <cellStyle name="1Outputbox1 2 2 2 4" xfId="1069"/>
    <cellStyle name="1Outputbox1 2 2 2 5" xfId="1070"/>
    <cellStyle name="1Outputbox1 2 2 2 6" xfId="1071"/>
    <cellStyle name="1Outputbox1 2 2 2 7" xfId="1072"/>
    <cellStyle name="1Outputbox1 2 2 2 8" xfId="1073"/>
    <cellStyle name="1Outputbox1 2 2 2 9" xfId="1074"/>
    <cellStyle name="1Outputbox1 2 2 3" xfId="1075"/>
    <cellStyle name="1Outputbox1 2 2 3 2" xfId="1076"/>
    <cellStyle name="1Outputbox1 2 2 3 3" xfId="1077"/>
    <cellStyle name="1Outputbox1 2 2 3 4" xfId="1078"/>
    <cellStyle name="1Outputbox1 2 2 3 5" xfId="1079"/>
    <cellStyle name="1Outputbox1 2 2 3 6" xfId="1080"/>
    <cellStyle name="1Outputbox1 2 2 3 7" xfId="1081"/>
    <cellStyle name="1Outputbox1 2 2 4" xfId="1082"/>
    <cellStyle name="1Outputbox1 2 2 4 2" xfId="1083"/>
    <cellStyle name="1Outputbox1 2 2 4 3" xfId="1084"/>
    <cellStyle name="1Outputbox1 2 2 4 4" xfId="1085"/>
    <cellStyle name="1Outputbox1 2 2 4 5" xfId="1086"/>
    <cellStyle name="1Outputbox1 2 2 4 6" xfId="1087"/>
    <cellStyle name="1Outputbox1 2 2 4 7" xfId="1088"/>
    <cellStyle name="1Outputbox1 2 2 5" xfId="1089"/>
    <cellStyle name="1Outputbox1 2 2 6" xfId="1090"/>
    <cellStyle name="1Outputbox1 2 2 7" xfId="1091"/>
    <cellStyle name="1Outputbox1 2 2 8" xfId="1092"/>
    <cellStyle name="1Outputbox1 2 2 9" xfId="1093"/>
    <cellStyle name="1Outputbox1 2 3" xfId="1094"/>
    <cellStyle name="1Outputbox1 2 3 10" xfId="1095"/>
    <cellStyle name="1Outputbox1 2 3 11" xfId="1096"/>
    <cellStyle name="1Outputbox1 2 3 12" xfId="1097"/>
    <cellStyle name="1Outputbox1 2 3 13" xfId="1098"/>
    <cellStyle name="1Outputbox1 2 3 14" xfId="1099"/>
    <cellStyle name="1Outputbox1 2 3 2" xfId="1100"/>
    <cellStyle name="1Outputbox1 2 3 2 10" xfId="1101"/>
    <cellStyle name="1Outputbox1 2 3 2 2" xfId="1102"/>
    <cellStyle name="1Outputbox1 2 3 2 2 2" xfId="1103"/>
    <cellStyle name="1Outputbox1 2 3 2 2 3" xfId="1104"/>
    <cellStyle name="1Outputbox1 2 3 2 2 4" xfId="1105"/>
    <cellStyle name="1Outputbox1 2 3 2 2 5" xfId="1106"/>
    <cellStyle name="1Outputbox1 2 3 2 2 6" xfId="1107"/>
    <cellStyle name="1Outputbox1 2 3 2 2 7" xfId="1108"/>
    <cellStyle name="1Outputbox1 2 3 2 3" xfId="1109"/>
    <cellStyle name="1Outputbox1 2 3 2 3 2" xfId="1110"/>
    <cellStyle name="1Outputbox1 2 3 2 3 3" xfId="1111"/>
    <cellStyle name="1Outputbox1 2 3 2 3 4" xfId="1112"/>
    <cellStyle name="1Outputbox1 2 3 2 3 5" xfId="1113"/>
    <cellStyle name="1Outputbox1 2 3 2 3 6" xfId="1114"/>
    <cellStyle name="1Outputbox1 2 3 2 3 7" xfId="1115"/>
    <cellStyle name="1Outputbox1 2 3 2 4" xfId="1116"/>
    <cellStyle name="1Outputbox1 2 3 2 5" xfId="1117"/>
    <cellStyle name="1Outputbox1 2 3 2 6" xfId="1118"/>
    <cellStyle name="1Outputbox1 2 3 2 7" xfId="1119"/>
    <cellStyle name="1Outputbox1 2 3 2 8" xfId="1120"/>
    <cellStyle name="1Outputbox1 2 3 2 9" xfId="1121"/>
    <cellStyle name="1Outputbox1 2 3 3" xfId="1122"/>
    <cellStyle name="1Outputbox1 2 3 3 2" xfId="1123"/>
    <cellStyle name="1Outputbox1 2 3 3 3" xfId="1124"/>
    <cellStyle name="1Outputbox1 2 3 3 4" xfId="1125"/>
    <cellStyle name="1Outputbox1 2 3 3 5" xfId="1126"/>
    <cellStyle name="1Outputbox1 2 3 3 6" xfId="1127"/>
    <cellStyle name="1Outputbox1 2 3 3 7" xfId="1128"/>
    <cellStyle name="1Outputbox1 2 3 4" xfId="1129"/>
    <cellStyle name="1Outputbox1 2 3 4 2" xfId="1130"/>
    <cellStyle name="1Outputbox1 2 3 4 3" xfId="1131"/>
    <cellStyle name="1Outputbox1 2 3 4 4" xfId="1132"/>
    <cellStyle name="1Outputbox1 2 3 4 5" xfId="1133"/>
    <cellStyle name="1Outputbox1 2 3 4 6" xfId="1134"/>
    <cellStyle name="1Outputbox1 2 3 4 7" xfId="1135"/>
    <cellStyle name="1Outputbox1 2 3 5" xfId="1136"/>
    <cellStyle name="1Outputbox1 2 3 6" xfId="1137"/>
    <cellStyle name="1Outputbox1 2 3 7" xfId="1138"/>
    <cellStyle name="1Outputbox1 2 3 8" xfId="1139"/>
    <cellStyle name="1Outputbox1 2 3 9" xfId="1140"/>
    <cellStyle name="1Outputbox1 2 4" xfId="1141"/>
    <cellStyle name="1Outputbox1 2 4 10" xfId="1142"/>
    <cellStyle name="1Outputbox1 2 4 11" xfId="1143"/>
    <cellStyle name="1Outputbox1 2 4 12" xfId="1144"/>
    <cellStyle name="1Outputbox1 2 4 13" xfId="1145"/>
    <cellStyle name="1Outputbox1 2 4 14" xfId="1146"/>
    <cellStyle name="1Outputbox1 2 4 2" xfId="1147"/>
    <cellStyle name="1Outputbox1 2 4 2 10" xfId="1148"/>
    <cellStyle name="1Outputbox1 2 4 2 2" xfId="1149"/>
    <cellStyle name="1Outputbox1 2 4 2 2 2" xfId="1150"/>
    <cellStyle name="1Outputbox1 2 4 2 2 3" xfId="1151"/>
    <cellStyle name="1Outputbox1 2 4 2 2 4" xfId="1152"/>
    <cellStyle name="1Outputbox1 2 4 2 2 5" xfId="1153"/>
    <cellStyle name="1Outputbox1 2 4 2 2 6" xfId="1154"/>
    <cellStyle name="1Outputbox1 2 4 2 2 7" xfId="1155"/>
    <cellStyle name="1Outputbox1 2 4 2 3" xfId="1156"/>
    <cellStyle name="1Outputbox1 2 4 2 3 2" xfId="1157"/>
    <cellStyle name="1Outputbox1 2 4 2 3 3" xfId="1158"/>
    <cellStyle name="1Outputbox1 2 4 2 3 4" xfId="1159"/>
    <cellStyle name="1Outputbox1 2 4 2 3 5" xfId="1160"/>
    <cellStyle name="1Outputbox1 2 4 2 3 6" xfId="1161"/>
    <cellStyle name="1Outputbox1 2 4 2 3 7" xfId="1162"/>
    <cellStyle name="1Outputbox1 2 4 2 4" xfId="1163"/>
    <cellStyle name="1Outputbox1 2 4 2 5" xfId="1164"/>
    <cellStyle name="1Outputbox1 2 4 2 6" xfId="1165"/>
    <cellStyle name="1Outputbox1 2 4 2 7" xfId="1166"/>
    <cellStyle name="1Outputbox1 2 4 2 8" xfId="1167"/>
    <cellStyle name="1Outputbox1 2 4 2 9" xfId="1168"/>
    <cellStyle name="1Outputbox1 2 4 3" xfId="1169"/>
    <cellStyle name="1Outputbox1 2 4 3 2" xfId="1170"/>
    <cellStyle name="1Outputbox1 2 4 3 3" xfId="1171"/>
    <cellStyle name="1Outputbox1 2 4 3 4" xfId="1172"/>
    <cellStyle name="1Outputbox1 2 4 3 5" xfId="1173"/>
    <cellStyle name="1Outputbox1 2 4 3 6" xfId="1174"/>
    <cellStyle name="1Outputbox1 2 4 3 7" xfId="1175"/>
    <cellStyle name="1Outputbox1 2 4 4" xfId="1176"/>
    <cellStyle name="1Outputbox1 2 4 4 2" xfId="1177"/>
    <cellStyle name="1Outputbox1 2 4 4 3" xfId="1178"/>
    <cellStyle name="1Outputbox1 2 4 4 4" xfId="1179"/>
    <cellStyle name="1Outputbox1 2 4 4 5" xfId="1180"/>
    <cellStyle name="1Outputbox1 2 4 4 6" xfId="1181"/>
    <cellStyle name="1Outputbox1 2 4 4 7" xfId="1182"/>
    <cellStyle name="1Outputbox1 2 4 5" xfId="1183"/>
    <cellStyle name="1Outputbox1 2 4 6" xfId="1184"/>
    <cellStyle name="1Outputbox1 2 4 7" xfId="1185"/>
    <cellStyle name="1Outputbox1 2 4 8" xfId="1186"/>
    <cellStyle name="1Outputbox1 2 4 9" xfId="1187"/>
    <cellStyle name="1Outputbox1 2 5" xfId="1188"/>
    <cellStyle name="1Outputbox1 2 5 10" xfId="1189"/>
    <cellStyle name="1Outputbox1 2 5 11" xfId="1190"/>
    <cellStyle name="1Outputbox1 2 5 12" xfId="1191"/>
    <cellStyle name="1Outputbox1 2 5 13" xfId="1192"/>
    <cellStyle name="1Outputbox1 2 5 14" xfId="1193"/>
    <cellStyle name="1Outputbox1 2 5 2" xfId="1194"/>
    <cellStyle name="1Outputbox1 2 5 2 10" xfId="1195"/>
    <cellStyle name="1Outputbox1 2 5 2 2" xfId="1196"/>
    <cellStyle name="1Outputbox1 2 5 2 2 2" xfId="1197"/>
    <cellStyle name="1Outputbox1 2 5 2 2 3" xfId="1198"/>
    <cellStyle name="1Outputbox1 2 5 2 2 4" xfId="1199"/>
    <cellStyle name="1Outputbox1 2 5 2 2 5" xfId="1200"/>
    <cellStyle name="1Outputbox1 2 5 2 2 6" xfId="1201"/>
    <cellStyle name="1Outputbox1 2 5 2 2 7" xfId="1202"/>
    <cellStyle name="1Outputbox1 2 5 2 3" xfId="1203"/>
    <cellStyle name="1Outputbox1 2 5 2 3 2" xfId="1204"/>
    <cellStyle name="1Outputbox1 2 5 2 3 3" xfId="1205"/>
    <cellStyle name="1Outputbox1 2 5 2 3 4" xfId="1206"/>
    <cellStyle name="1Outputbox1 2 5 2 3 5" xfId="1207"/>
    <cellStyle name="1Outputbox1 2 5 2 3 6" xfId="1208"/>
    <cellStyle name="1Outputbox1 2 5 2 3 7" xfId="1209"/>
    <cellStyle name="1Outputbox1 2 5 2 4" xfId="1210"/>
    <cellStyle name="1Outputbox1 2 5 2 5" xfId="1211"/>
    <cellStyle name="1Outputbox1 2 5 2 6" xfId="1212"/>
    <cellStyle name="1Outputbox1 2 5 2 7" xfId="1213"/>
    <cellStyle name="1Outputbox1 2 5 2 8" xfId="1214"/>
    <cellStyle name="1Outputbox1 2 5 2 9" xfId="1215"/>
    <cellStyle name="1Outputbox1 2 5 3" xfId="1216"/>
    <cellStyle name="1Outputbox1 2 5 3 2" xfId="1217"/>
    <cellStyle name="1Outputbox1 2 5 3 3" xfId="1218"/>
    <cellStyle name="1Outputbox1 2 5 3 4" xfId="1219"/>
    <cellStyle name="1Outputbox1 2 5 3 5" xfId="1220"/>
    <cellStyle name="1Outputbox1 2 5 3 6" xfId="1221"/>
    <cellStyle name="1Outputbox1 2 5 3 7" xfId="1222"/>
    <cellStyle name="1Outputbox1 2 5 4" xfId="1223"/>
    <cellStyle name="1Outputbox1 2 5 4 2" xfId="1224"/>
    <cellStyle name="1Outputbox1 2 5 4 3" xfId="1225"/>
    <cellStyle name="1Outputbox1 2 5 4 4" xfId="1226"/>
    <cellStyle name="1Outputbox1 2 5 4 5" xfId="1227"/>
    <cellStyle name="1Outputbox1 2 5 4 6" xfId="1228"/>
    <cellStyle name="1Outputbox1 2 5 4 7" xfId="1229"/>
    <cellStyle name="1Outputbox1 2 5 5" xfId="1230"/>
    <cellStyle name="1Outputbox1 2 5 6" xfId="1231"/>
    <cellStyle name="1Outputbox1 2 5 7" xfId="1232"/>
    <cellStyle name="1Outputbox1 2 5 8" xfId="1233"/>
    <cellStyle name="1Outputbox1 2 5 9" xfId="1234"/>
    <cellStyle name="1Outputbox1 2 6" xfId="1235"/>
    <cellStyle name="1Outputbox1 2 6 10" xfId="1236"/>
    <cellStyle name="1Outputbox1 2 6 2" xfId="1237"/>
    <cellStyle name="1Outputbox1 2 6 2 2" xfId="1238"/>
    <cellStyle name="1Outputbox1 2 6 2 3" xfId="1239"/>
    <cellStyle name="1Outputbox1 2 6 2 4" xfId="1240"/>
    <cellStyle name="1Outputbox1 2 6 2 5" xfId="1241"/>
    <cellStyle name="1Outputbox1 2 6 2 6" xfId="1242"/>
    <cellStyle name="1Outputbox1 2 6 2 7" xfId="1243"/>
    <cellStyle name="1Outputbox1 2 6 3" xfId="1244"/>
    <cellStyle name="1Outputbox1 2 6 3 2" xfId="1245"/>
    <cellStyle name="1Outputbox1 2 6 3 3" xfId="1246"/>
    <cellStyle name="1Outputbox1 2 6 3 4" xfId="1247"/>
    <cellStyle name="1Outputbox1 2 6 3 5" xfId="1248"/>
    <cellStyle name="1Outputbox1 2 6 3 6" xfId="1249"/>
    <cellStyle name="1Outputbox1 2 6 3 7" xfId="1250"/>
    <cellStyle name="1Outputbox1 2 6 4" xfId="1251"/>
    <cellStyle name="1Outputbox1 2 6 5" xfId="1252"/>
    <cellStyle name="1Outputbox1 2 6 6" xfId="1253"/>
    <cellStyle name="1Outputbox1 2 6 7" xfId="1254"/>
    <cellStyle name="1Outputbox1 2 6 8" xfId="1255"/>
    <cellStyle name="1Outputbox1 2 6 9" xfId="1256"/>
    <cellStyle name="1Outputbox1 2 7" xfId="1257"/>
    <cellStyle name="1Outputbox1 2 7 2" xfId="1258"/>
    <cellStyle name="1Outputbox1 2 7 3" xfId="1259"/>
    <cellStyle name="1Outputbox1 2 7 4" xfId="1260"/>
    <cellStyle name="1Outputbox1 2 7 5" xfId="1261"/>
    <cellStyle name="1Outputbox1 2 7 6" xfId="1262"/>
    <cellStyle name="1Outputbox1 2 7 7" xfId="1263"/>
    <cellStyle name="1Outputbox1 2 8" xfId="1264"/>
    <cellStyle name="1Outputbox1 2 8 2" xfId="1265"/>
    <cellStyle name="1Outputbox1 2 8 3" xfId="1266"/>
    <cellStyle name="1Outputbox1 2 8 4" xfId="1267"/>
    <cellStyle name="1Outputbox1 2 8 5" xfId="1268"/>
    <cellStyle name="1Outputbox1 2 8 6" xfId="1269"/>
    <cellStyle name="1Outputbox1 2 8 7" xfId="1270"/>
    <cellStyle name="1Outputbox1 2 9" xfId="1271"/>
    <cellStyle name="1Outputbox1 3" xfId="1272"/>
    <cellStyle name="1Outputbox1 3 10" xfId="1273"/>
    <cellStyle name="1Outputbox1 3 11" xfId="1274"/>
    <cellStyle name="1Outputbox1 3 12" xfId="1275"/>
    <cellStyle name="1Outputbox1 3 13" xfId="1276"/>
    <cellStyle name="1Outputbox1 3 14" xfId="1277"/>
    <cellStyle name="1Outputbox1 3 15" xfId="1278"/>
    <cellStyle name="1Outputbox1 3 2" xfId="1279"/>
    <cellStyle name="1Outputbox1 3 2 10" xfId="1280"/>
    <cellStyle name="1Outputbox1 3 2 11" xfId="1281"/>
    <cellStyle name="1Outputbox1 3 2 12" xfId="1282"/>
    <cellStyle name="1Outputbox1 3 2 13" xfId="1283"/>
    <cellStyle name="1Outputbox1 3 2 14" xfId="1284"/>
    <cellStyle name="1Outputbox1 3 2 2" xfId="1285"/>
    <cellStyle name="1Outputbox1 3 2 2 10" xfId="1286"/>
    <cellStyle name="1Outputbox1 3 2 2 2" xfId="1287"/>
    <cellStyle name="1Outputbox1 3 2 2 2 2" xfId="1288"/>
    <cellStyle name="1Outputbox1 3 2 2 2 3" xfId="1289"/>
    <cellStyle name="1Outputbox1 3 2 2 2 4" xfId="1290"/>
    <cellStyle name="1Outputbox1 3 2 2 2 5" xfId="1291"/>
    <cellStyle name="1Outputbox1 3 2 2 2 6" xfId="1292"/>
    <cellStyle name="1Outputbox1 3 2 2 2 7" xfId="1293"/>
    <cellStyle name="1Outputbox1 3 2 2 3" xfId="1294"/>
    <cellStyle name="1Outputbox1 3 2 2 3 2" xfId="1295"/>
    <cellStyle name="1Outputbox1 3 2 2 3 3" xfId="1296"/>
    <cellStyle name="1Outputbox1 3 2 2 3 4" xfId="1297"/>
    <cellStyle name="1Outputbox1 3 2 2 3 5" xfId="1298"/>
    <cellStyle name="1Outputbox1 3 2 2 3 6" xfId="1299"/>
    <cellStyle name="1Outputbox1 3 2 2 3 7" xfId="1300"/>
    <cellStyle name="1Outputbox1 3 2 2 4" xfId="1301"/>
    <cellStyle name="1Outputbox1 3 2 2 5" xfId="1302"/>
    <cellStyle name="1Outputbox1 3 2 2 6" xfId="1303"/>
    <cellStyle name="1Outputbox1 3 2 2 7" xfId="1304"/>
    <cellStyle name="1Outputbox1 3 2 2 8" xfId="1305"/>
    <cellStyle name="1Outputbox1 3 2 2 9" xfId="1306"/>
    <cellStyle name="1Outputbox1 3 2 3" xfId="1307"/>
    <cellStyle name="1Outputbox1 3 2 3 2" xfId="1308"/>
    <cellStyle name="1Outputbox1 3 2 3 3" xfId="1309"/>
    <cellStyle name="1Outputbox1 3 2 3 4" xfId="1310"/>
    <cellStyle name="1Outputbox1 3 2 3 5" xfId="1311"/>
    <cellStyle name="1Outputbox1 3 2 3 6" xfId="1312"/>
    <cellStyle name="1Outputbox1 3 2 3 7" xfId="1313"/>
    <cellStyle name="1Outputbox1 3 2 4" xfId="1314"/>
    <cellStyle name="1Outputbox1 3 2 4 2" xfId="1315"/>
    <cellStyle name="1Outputbox1 3 2 4 3" xfId="1316"/>
    <cellStyle name="1Outputbox1 3 2 4 4" xfId="1317"/>
    <cellStyle name="1Outputbox1 3 2 4 5" xfId="1318"/>
    <cellStyle name="1Outputbox1 3 2 4 6" xfId="1319"/>
    <cellStyle name="1Outputbox1 3 2 4 7" xfId="1320"/>
    <cellStyle name="1Outputbox1 3 2 5" xfId="1321"/>
    <cellStyle name="1Outputbox1 3 2 6" xfId="1322"/>
    <cellStyle name="1Outputbox1 3 2 7" xfId="1323"/>
    <cellStyle name="1Outputbox1 3 2 8" xfId="1324"/>
    <cellStyle name="1Outputbox1 3 2 9" xfId="1325"/>
    <cellStyle name="1Outputbox1 3 3" xfId="1326"/>
    <cellStyle name="1Outputbox1 3 3 10" xfId="1327"/>
    <cellStyle name="1Outputbox1 3 3 11" xfId="1328"/>
    <cellStyle name="1Outputbox1 3 3 12" xfId="1329"/>
    <cellStyle name="1Outputbox1 3 3 13" xfId="1330"/>
    <cellStyle name="1Outputbox1 3 3 14" xfId="1331"/>
    <cellStyle name="1Outputbox1 3 3 2" xfId="1332"/>
    <cellStyle name="1Outputbox1 3 3 2 10" xfId="1333"/>
    <cellStyle name="1Outputbox1 3 3 2 2" xfId="1334"/>
    <cellStyle name="1Outputbox1 3 3 2 2 2" xfId="1335"/>
    <cellStyle name="1Outputbox1 3 3 2 2 3" xfId="1336"/>
    <cellStyle name="1Outputbox1 3 3 2 2 4" xfId="1337"/>
    <cellStyle name="1Outputbox1 3 3 2 2 5" xfId="1338"/>
    <cellStyle name="1Outputbox1 3 3 2 2 6" xfId="1339"/>
    <cellStyle name="1Outputbox1 3 3 2 2 7" xfId="1340"/>
    <cellStyle name="1Outputbox1 3 3 2 3" xfId="1341"/>
    <cellStyle name="1Outputbox1 3 3 2 3 2" xfId="1342"/>
    <cellStyle name="1Outputbox1 3 3 2 3 3" xfId="1343"/>
    <cellStyle name="1Outputbox1 3 3 2 3 4" xfId="1344"/>
    <cellStyle name="1Outputbox1 3 3 2 3 5" xfId="1345"/>
    <cellStyle name="1Outputbox1 3 3 2 3 6" xfId="1346"/>
    <cellStyle name="1Outputbox1 3 3 2 3 7" xfId="1347"/>
    <cellStyle name="1Outputbox1 3 3 2 4" xfId="1348"/>
    <cellStyle name="1Outputbox1 3 3 2 5" xfId="1349"/>
    <cellStyle name="1Outputbox1 3 3 2 6" xfId="1350"/>
    <cellStyle name="1Outputbox1 3 3 2 7" xfId="1351"/>
    <cellStyle name="1Outputbox1 3 3 2 8" xfId="1352"/>
    <cellStyle name="1Outputbox1 3 3 2 9" xfId="1353"/>
    <cellStyle name="1Outputbox1 3 3 3" xfId="1354"/>
    <cellStyle name="1Outputbox1 3 3 3 2" xfId="1355"/>
    <cellStyle name="1Outputbox1 3 3 3 3" xfId="1356"/>
    <cellStyle name="1Outputbox1 3 3 3 4" xfId="1357"/>
    <cellStyle name="1Outputbox1 3 3 3 5" xfId="1358"/>
    <cellStyle name="1Outputbox1 3 3 3 6" xfId="1359"/>
    <cellStyle name="1Outputbox1 3 3 3 7" xfId="1360"/>
    <cellStyle name="1Outputbox1 3 3 4" xfId="1361"/>
    <cellStyle name="1Outputbox1 3 3 4 2" xfId="1362"/>
    <cellStyle name="1Outputbox1 3 3 4 3" xfId="1363"/>
    <cellStyle name="1Outputbox1 3 3 4 4" xfId="1364"/>
    <cellStyle name="1Outputbox1 3 3 4 5" xfId="1365"/>
    <cellStyle name="1Outputbox1 3 3 4 6" xfId="1366"/>
    <cellStyle name="1Outputbox1 3 3 4 7" xfId="1367"/>
    <cellStyle name="1Outputbox1 3 3 5" xfId="1368"/>
    <cellStyle name="1Outputbox1 3 3 6" xfId="1369"/>
    <cellStyle name="1Outputbox1 3 3 7" xfId="1370"/>
    <cellStyle name="1Outputbox1 3 3 8" xfId="1371"/>
    <cellStyle name="1Outputbox1 3 3 9" xfId="1372"/>
    <cellStyle name="1Outputbox1 3 4" xfId="1373"/>
    <cellStyle name="1Outputbox1 3 4 10" xfId="1374"/>
    <cellStyle name="1Outputbox1 3 4 11" xfId="1375"/>
    <cellStyle name="1Outputbox1 3 4 12" xfId="1376"/>
    <cellStyle name="1Outputbox1 3 4 13" xfId="1377"/>
    <cellStyle name="1Outputbox1 3 4 14" xfId="1378"/>
    <cellStyle name="1Outputbox1 3 4 2" xfId="1379"/>
    <cellStyle name="1Outputbox1 3 4 2 10" xfId="1380"/>
    <cellStyle name="1Outputbox1 3 4 2 2" xfId="1381"/>
    <cellStyle name="1Outputbox1 3 4 2 2 2" xfId="1382"/>
    <cellStyle name="1Outputbox1 3 4 2 2 3" xfId="1383"/>
    <cellStyle name="1Outputbox1 3 4 2 2 4" xfId="1384"/>
    <cellStyle name="1Outputbox1 3 4 2 2 5" xfId="1385"/>
    <cellStyle name="1Outputbox1 3 4 2 2 6" xfId="1386"/>
    <cellStyle name="1Outputbox1 3 4 2 2 7" xfId="1387"/>
    <cellStyle name="1Outputbox1 3 4 2 3" xfId="1388"/>
    <cellStyle name="1Outputbox1 3 4 2 3 2" xfId="1389"/>
    <cellStyle name="1Outputbox1 3 4 2 3 3" xfId="1390"/>
    <cellStyle name="1Outputbox1 3 4 2 3 4" xfId="1391"/>
    <cellStyle name="1Outputbox1 3 4 2 3 5" xfId="1392"/>
    <cellStyle name="1Outputbox1 3 4 2 3 6" xfId="1393"/>
    <cellStyle name="1Outputbox1 3 4 2 3 7" xfId="1394"/>
    <cellStyle name="1Outputbox1 3 4 2 4" xfId="1395"/>
    <cellStyle name="1Outputbox1 3 4 2 5" xfId="1396"/>
    <cellStyle name="1Outputbox1 3 4 2 6" xfId="1397"/>
    <cellStyle name="1Outputbox1 3 4 2 7" xfId="1398"/>
    <cellStyle name="1Outputbox1 3 4 2 8" xfId="1399"/>
    <cellStyle name="1Outputbox1 3 4 2 9" xfId="1400"/>
    <cellStyle name="1Outputbox1 3 4 3" xfId="1401"/>
    <cellStyle name="1Outputbox1 3 4 3 2" xfId="1402"/>
    <cellStyle name="1Outputbox1 3 4 3 3" xfId="1403"/>
    <cellStyle name="1Outputbox1 3 4 3 4" xfId="1404"/>
    <cellStyle name="1Outputbox1 3 4 3 5" xfId="1405"/>
    <cellStyle name="1Outputbox1 3 4 3 6" xfId="1406"/>
    <cellStyle name="1Outputbox1 3 4 3 7" xfId="1407"/>
    <cellStyle name="1Outputbox1 3 4 4" xfId="1408"/>
    <cellStyle name="1Outputbox1 3 4 4 2" xfId="1409"/>
    <cellStyle name="1Outputbox1 3 4 4 3" xfId="1410"/>
    <cellStyle name="1Outputbox1 3 4 4 4" xfId="1411"/>
    <cellStyle name="1Outputbox1 3 4 4 5" xfId="1412"/>
    <cellStyle name="1Outputbox1 3 4 4 6" xfId="1413"/>
    <cellStyle name="1Outputbox1 3 4 4 7" xfId="1414"/>
    <cellStyle name="1Outputbox1 3 4 5" xfId="1415"/>
    <cellStyle name="1Outputbox1 3 4 6" xfId="1416"/>
    <cellStyle name="1Outputbox1 3 4 7" xfId="1417"/>
    <cellStyle name="1Outputbox1 3 4 8" xfId="1418"/>
    <cellStyle name="1Outputbox1 3 4 9" xfId="1419"/>
    <cellStyle name="1Outputbox1 3 5" xfId="1420"/>
    <cellStyle name="1Outputbox1 3 5 10" xfId="1421"/>
    <cellStyle name="1Outputbox1 3 5 11" xfId="1422"/>
    <cellStyle name="1Outputbox1 3 5 12" xfId="1423"/>
    <cellStyle name="1Outputbox1 3 5 13" xfId="1424"/>
    <cellStyle name="1Outputbox1 3 5 14" xfId="1425"/>
    <cellStyle name="1Outputbox1 3 5 2" xfId="1426"/>
    <cellStyle name="1Outputbox1 3 5 2 10" xfId="1427"/>
    <cellStyle name="1Outputbox1 3 5 2 2" xfId="1428"/>
    <cellStyle name="1Outputbox1 3 5 2 2 2" xfId="1429"/>
    <cellStyle name="1Outputbox1 3 5 2 2 3" xfId="1430"/>
    <cellStyle name="1Outputbox1 3 5 2 2 4" xfId="1431"/>
    <cellStyle name="1Outputbox1 3 5 2 2 5" xfId="1432"/>
    <cellStyle name="1Outputbox1 3 5 2 2 6" xfId="1433"/>
    <cellStyle name="1Outputbox1 3 5 2 2 7" xfId="1434"/>
    <cellStyle name="1Outputbox1 3 5 2 3" xfId="1435"/>
    <cellStyle name="1Outputbox1 3 5 2 3 2" xfId="1436"/>
    <cellStyle name="1Outputbox1 3 5 2 3 3" xfId="1437"/>
    <cellStyle name="1Outputbox1 3 5 2 3 4" xfId="1438"/>
    <cellStyle name="1Outputbox1 3 5 2 3 5" xfId="1439"/>
    <cellStyle name="1Outputbox1 3 5 2 3 6" xfId="1440"/>
    <cellStyle name="1Outputbox1 3 5 2 3 7" xfId="1441"/>
    <cellStyle name="1Outputbox1 3 5 2 4" xfId="1442"/>
    <cellStyle name="1Outputbox1 3 5 2 5" xfId="1443"/>
    <cellStyle name="1Outputbox1 3 5 2 6" xfId="1444"/>
    <cellStyle name="1Outputbox1 3 5 2 7" xfId="1445"/>
    <cellStyle name="1Outputbox1 3 5 2 8" xfId="1446"/>
    <cellStyle name="1Outputbox1 3 5 2 9" xfId="1447"/>
    <cellStyle name="1Outputbox1 3 5 3" xfId="1448"/>
    <cellStyle name="1Outputbox1 3 5 3 2" xfId="1449"/>
    <cellStyle name="1Outputbox1 3 5 3 3" xfId="1450"/>
    <cellStyle name="1Outputbox1 3 5 3 4" xfId="1451"/>
    <cellStyle name="1Outputbox1 3 5 3 5" xfId="1452"/>
    <cellStyle name="1Outputbox1 3 5 3 6" xfId="1453"/>
    <cellStyle name="1Outputbox1 3 5 3 7" xfId="1454"/>
    <cellStyle name="1Outputbox1 3 5 4" xfId="1455"/>
    <cellStyle name="1Outputbox1 3 5 4 2" xfId="1456"/>
    <cellStyle name="1Outputbox1 3 5 4 3" xfId="1457"/>
    <cellStyle name="1Outputbox1 3 5 4 4" xfId="1458"/>
    <cellStyle name="1Outputbox1 3 5 4 5" xfId="1459"/>
    <cellStyle name="1Outputbox1 3 5 4 6" xfId="1460"/>
    <cellStyle name="1Outputbox1 3 5 4 7" xfId="1461"/>
    <cellStyle name="1Outputbox1 3 5 5" xfId="1462"/>
    <cellStyle name="1Outputbox1 3 5 6" xfId="1463"/>
    <cellStyle name="1Outputbox1 3 5 7" xfId="1464"/>
    <cellStyle name="1Outputbox1 3 5 8" xfId="1465"/>
    <cellStyle name="1Outputbox1 3 5 9" xfId="1466"/>
    <cellStyle name="1Outputbox1 3 6" xfId="1467"/>
    <cellStyle name="1Outputbox1 3 6 10" xfId="1468"/>
    <cellStyle name="1Outputbox1 3 6 2" xfId="1469"/>
    <cellStyle name="1Outputbox1 3 6 2 2" xfId="1470"/>
    <cellStyle name="1Outputbox1 3 6 2 3" xfId="1471"/>
    <cellStyle name="1Outputbox1 3 6 2 4" xfId="1472"/>
    <cellStyle name="1Outputbox1 3 6 2 5" xfId="1473"/>
    <cellStyle name="1Outputbox1 3 6 2 6" xfId="1474"/>
    <cellStyle name="1Outputbox1 3 6 2 7" xfId="1475"/>
    <cellStyle name="1Outputbox1 3 6 3" xfId="1476"/>
    <cellStyle name="1Outputbox1 3 6 3 2" xfId="1477"/>
    <cellStyle name="1Outputbox1 3 6 3 3" xfId="1478"/>
    <cellStyle name="1Outputbox1 3 6 3 4" xfId="1479"/>
    <cellStyle name="1Outputbox1 3 6 3 5" xfId="1480"/>
    <cellStyle name="1Outputbox1 3 6 3 6" xfId="1481"/>
    <cellStyle name="1Outputbox1 3 6 3 7" xfId="1482"/>
    <cellStyle name="1Outputbox1 3 6 4" xfId="1483"/>
    <cellStyle name="1Outputbox1 3 6 5" xfId="1484"/>
    <cellStyle name="1Outputbox1 3 6 6" xfId="1485"/>
    <cellStyle name="1Outputbox1 3 6 7" xfId="1486"/>
    <cellStyle name="1Outputbox1 3 6 8" xfId="1487"/>
    <cellStyle name="1Outputbox1 3 6 9" xfId="1488"/>
    <cellStyle name="1Outputbox1 3 7" xfId="1489"/>
    <cellStyle name="1Outputbox1 3 7 2" xfId="1490"/>
    <cellStyle name="1Outputbox1 3 7 3" xfId="1491"/>
    <cellStyle name="1Outputbox1 3 7 4" xfId="1492"/>
    <cellStyle name="1Outputbox1 3 7 5" xfId="1493"/>
    <cellStyle name="1Outputbox1 3 7 6" xfId="1494"/>
    <cellStyle name="1Outputbox1 3 7 7" xfId="1495"/>
    <cellStyle name="1Outputbox1 3 8" xfId="1496"/>
    <cellStyle name="1Outputbox1 3 8 2" xfId="1497"/>
    <cellStyle name="1Outputbox1 3 8 3" xfId="1498"/>
    <cellStyle name="1Outputbox1 3 8 4" xfId="1499"/>
    <cellStyle name="1Outputbox1 3 8 5" xfId="1500"/>
    <cellStyle name="1Outputbox1 3 8 6" xfId="1501"/>
    <cellStyle name="1Outputbox1 3 8 7" xfId="1502"/>
    <cellStyle name="1Outputbox1 3 9" xfId="1503"/>
    <cellStyle name="1Outputbox1 4" xfId="1504"/>
    <cellStyle name="1Outputbox1 5" xfId="1505"/>
    <cellStyle name="1Outputbox2" xfId="1506"/>
    <cellStyle name="1Outputheader" xfId="1507"/>
    <cellStyle name="1Outputheader 2" xfId="1508"/>
    <cellStyle name="1Outputheader 2 10" xfId="1509"/>
    <cellStyle name="1Outputheader 2 11" xfId="1510"/>
    <cellStyle name="1Outputheader 2 12" xfId="1511"/>
    <cellStyle name="1Outputheader 2 13" xfId="1512"/>
    <cellStyle name="1Outputheader 2 14" xfId="1513"/>
    <cellStyle name="1Outputheader 2 15" xfId="1514"/>
    <cellStyle name="1Outputheader 2 2" xfId="1515"/>
    <cellStyle name="1Outputheader 2 2 10" xfId="1516"/>
    <cellStyle name="1Outputheader 2 2 11" xfId="1517"/>
    <cellStyle name="1Outputheader 2 2 12" xfId="1518"/>
    <cellStyle name="1Outputheader 2 2 13" xfId="1519"/>
    <cellStyle name="1Outputheader 2 2 14" xfId="1520"/>
    <cellStyle name="1Outputheader 2 2 2" xfId="1521"/>
    <cellStyle name="1Outputheader 2 2 2 10" xfId="1522"/>
    <cellStyle name="1Outputheader 2 2 2 2" xfId="1523"/>
    <cellStyle name="1Outputheader 2 2 2 2 2" xfId="1524"/>
    <cellStyle name="1Outputheader 2 2 2 2 3" xfId="1525"/>
    <cellStyle name="1Outputheader 2 2 2 2 4" xfId="1526"/>
    <cellStyle name="1Outputheader 2 2 2 2 5" xfId="1527"/>
    <cellStyle name="1Outputheader 2 2 2 2 6" xfId="1528"/>
    <cellStyle name="1Outputheader 2 2 2 2 7" xfId="1529"/>
    <cellStyle name="1Outputheader 2 2 2 3" xfId="1530"/>
    <cellStyle name="1Outputheader 2 2 2 3 2" xfId="1531"/>
    <cellStyle name="1Outputheader 2 2 2 3 3" xfId="1532"/>
    <cellStyle name="1Outputheader 2 2 2 3 4" xfId="1533"/>
    <cellStyle name="1Outputheader 2 2 2 3 5" xfId="1534"/>
    <cellStyle name="1Outputheader 2 2 2 3 6" xfId="1535"/>
    <cellStyle name="1Outputheader 2 2 2 3 7" xfId="1536"/>
    <cellStyle name="1Outputheader 2 2 2 4" xfId="1537"/>
    <cellStyle name="1Outputheader 2 2 2 5" xfId="1538"/>
    <cellStyle name="1Outputheader 2 2 2 6" xfId="1539"/>
    <cellStyle name="1Outputheader 2 2 2 7" xfId="1540"/>
    <cellStyle name="1Outputheader 2 2 2 8" xfId="1541"/>
    <cellStyle name="1Outputheader 2 2 2 9" xfId="1542"/>
    <cellStyle name="1Outputheader 2 2 3" xfId="1543"/>
    <cellStyle name="1Outputheader 2 2 3 2" xfId="1544"/>
    <cellStyle name="1Outputheader 2 2 3 3" xfId="1545"/>
    <cellStyle name="1Outputheader 2 2 3 4" xfId="1546"/>
    <cellStyle name="1Outputheader 2 2 3 5" xfId="1547"/>
    <cellStyle name="1Outputheader 2 2 3 6" xfId="1548"/>
    <cellStyle name="1Outputheader 2 2 3 7" xfId="1549"/>
    <cellStyle name="1Outputheader 2 2 4" xfId="1550"/>
    <cellStyle name="1Outputheader 2 2 4 2" xfId="1551"/>
    <cellStyle name="1Outputheader 2 2 4 3" xfId="1552"/>
    <cellStyle name="1Outputheader 2 2 4 4" xfId="1553"/>
    <cellStyle name="1Outputheader 2 2 4 5" xfId="1554"/>
    <cellStyle name="1Outputheader 2 2 4 6" xfId="1555"/>
    <cellStyle name="1Outputheader 2 2 4 7" xfId="1556"/>
    <cellStyle name="1Outputheader 2 2 5" xfId="1557"/>
    <cellStyle name="1Outputheader 2 2 6" xfId="1558"/>
    <cellStyle name="1Outputheader 2 2 7" xfId="1559"/>
    <cellStyle name="1Outputheader 2 2 8" xfId="1560"/>
    <cellStyle name="1Outputheader 2 2 9" xfId="1561"/>
    <cellStyle name="1Outputheader 2 3" xfId="1562"/>
    <cellStyle name="1Outputheader 2 3 10" xfId="1563"/>
    <cellStyle name="1Outputheader 2 3 11" xfId="1564"/>
    <cellStyle name="1Outputheader 2 3 12" xfId="1565"/>
    <cellStyle name="1Outputheader 2 3 13" xfId="1566"/>
    <cellStyle name="1Outputheader 2 3 14" xfId="1567"/>
    <cellStyle name="1Outputheader 2 3 2" xfId="1568"/>
    <cellStyle name="1Outputheader 2 3 2 10" xfId="1569"/>
    <cellStyle name="1Outputheader 2 3 2 2" xfId="1570"/>
    <cellStyle name="1Outputheader 2 3 2 2 2" xfId="1571"/>
    <cellStyle name="1Outputheader 2 3 2 2 3" xfId="1572"/>
    <cellStyle name="1Outputheader 2 3 2 2 4" xfId="1573"/>
    <cellStyle name="1Outputheader 2 3 2 2 5" xfId="1574"/>
    <cellStyle name="1Outputheader 2 3 2 2 6" xfId="1575"/>
    <cellStyle name="1Outputheader 2 3 2 2 7" xfId="1576"/>
    <cellStyle name="1Outputheader 2 3 2 3" xfId="1577"/>
    <cellStyle name="1Outputheader 2 3 2 3 2" xfId="1578"/>
    <cellStyle name="1Outputheader 2 3 2 3 3" xfId="1579"/>
    <cellStyle name="1Outputheader 2 3 2 3 4" xfId="1580"/>
    <cellStyle name="1Outputheader 2 3 2 3 5" xfId="1581"/>
    <cellStyle name="1Outputheader 2 3 2 3 6" xfId="1582"/>
    <cellStyle name="1Outputheader 2 3 2 3 7" xfId="1583"/>
    <cellStyle name="1Outputheader 2 3 2 4" xfId="1584"/>
    <cellStyle name="1Outputheader 2 3 2 5" xfId="1585"/>
    <cellStyle name="1Outputheader 2 3 2 6" xfId="1586"/>
    <cellStyle name="1Outputheader 2 3 2 7" xfId="1587"/>
    <cellStyle name="1Outputheader 2 3 2 8" xfId="1588"/>
    <cellStyle name="1Outputheader 2 3 2 9" xfId="1589"/>
    <cellStyle name="1Outputheader 2 3 3" xfId="1590"/>
    <cellStyle name="1Outputheader 2 3 3 2" xfId="1591"/>
    <cellStyle name="1Outputheader 2 3 3 3" xfId="1592"/>
    <cellStyle name="1Outputheader 2 3 3 4" xfId="1593"/>
    <cellStyle name="1Outputheader 2 3 3 5" xfId="1594"/>
    <cellStyle name="1Outputheader 2 3 3 6" xfId="1595"/>
    <cellStyle name="1Outputheader 2 3 3 7" xfId="1596"/>
    <cellStyle name="1Outputheader 2 3 4" xfId="1597"/>
    <cellStyle name="1Outputheader 2 3 4 2" xfId="1598"/>
    <cellStyle name="1Outputheader 2 3 4 3" xfId="1599"/>
    <cellStyle name="1Outputheader 2 3 4 4" xfId="1600"/>
    <cellStyle name="1Outputheader 2 3 4 5" xfId="1601"/>
    <cellStyle name="1Outputheader 2 3 4 6" xfId="1602"/>
    <cellStyle name="1Outputheader 2 3 4 7" xfId="1603"/>
    <cellStyle name="1Outputheader 2 3 5" xfId="1604"/>
    <cellStyle name="1Outputheader 2 3 6" xfId="1605"/>
    <cellStyle name="1Outputheader 2 3 7" xfId="1606"/>
    <cellStyle name="1Outputheader 2 3 8" xfId="1607"/>
    <cellStyle name="1Outputheader 2 3 9" xfId="1608"/>
    <cellStyle name="1Outputheader 2 4" xfId="1609"/>
    <cellStyle name="1Outputheader 2 4 10" xfId="1610"/>
    <cellStyle name="1Outputheader 2 4 11" xfId="1611"/>
    <cellStyle name="1Outputheader 2 4 12" xfId="1612"/>
    <cellStyle name="1Outputheader 2 4 13" xfId="1613"/>
    <cellStyle name="1Outputheader 2 4 14" xfId="1614"/>
    <cellStyle name="1Outputheader 2 4 2" xfId="1615"/>
    <cellStyle name="1Outputheader 2 4 2 10" xfId="1616"/>
    <cellStyle name="1Outputheader 2 4 2 2" xfId="1617"/>
    <cellStyle name="1Outputheader 2 4 2 2 2" xfId="1618"/>
    <cellStyle name="1Outputheader 2 4 2 2 3" xfId="1619"/>
    <cellStyle name="1Outputheader 2 4 2 2 4" xfId="1620"/>
    <cellStyle name="1Outputheader 2 4 2 2 5" xfId="1621"/>
    <cellStyle name="1Outputheader 2 4 2 2 6" xfId="1622"/>
    <cellStyle name="1Outputheader 2 4 2 2 7" xfId="1623"/>
    <cellStyle name="1Outputheader 2 4 2 3" xfId="1624"/>
    <cellStyle name="1Outputheader 2 4 2 3 2" xfId="1625"/>
    <cellStyle name="1Outputheader 2 4 2 3 3" xfId="1626"/>
    <cellStyle name="1Outputheader 2 4 2 3 4" xfId="1627"/>
    <cellStyle name="1Outputheader 2 4 2 3 5" xfId="1628"/>
    <cellStyle name="1Outputheader 2 4 2 3 6" xfId="1629"/>
    <cellStyle name="1Outputheader 2 4 2 3 7" xfId="1630"/>
    <cellStyle name="1Outputheader 2 4 2 4" xfId="1631"/>
    <cellStyle name="1Outputheader 2 4 2 5" xfId="1632"/>
    <cellStyle name="1Outputheader 2 4 2 6" xfId="1633"/>
    <cellStyle name="1Outputheader 2 4 2 7" xfId="1634"/>
    <cellStyle name="1Outputheader 2 4 2 8" xfId="1635"/>
    <cellStyle name="1Outputheader 2 4 2 9" xfId="1636"/>
    <cellStyle name="1Outputheader 2 4 3" xfId="1637"/>
    <cellStyle name="1Outputheader 2 4 3 2" xfId="1638"/>
    <cellStyle name="1Outputheader 2 4 3 3" xfId="1639"/>
    <cellStyle name="1Outputheader 2 4 3 4" xfId="1640"/>
    <cellStyle name="1Outputheader 2 4 3 5" xfId="1641"/>
    <cellStyle name="1Outputheader 2 4 3 6" xfId="1642"/>
    <cellStyle name="1Outputheader 2 4 3 7" xfId="1643"/>
    <cellStyle name="1Outputheader 2 4 4" xfId="1644"/>
    <cellStyle name="1Outputheader 2 4 4 2" xfId="1645"/>
    <cellStyle name="1Outputheader 2 4 4 3" xfId="1646"/>
    <cellStyle name="1Outputheader 2 4 4 4" xfId="1647"/>
    <cellStyle name="1Outputheader 2 4 4 5" xfId="1648"/>
    <cellStyle name="1Outputheader 2 4 4 6" xfId="1649"/>
    <cellStyle name="1Outputheader 2 4 4 7" xfId="1650"/>
    <cellStyle name="1Outputheader 2 4 5" xfId="1651"/>
    <cellStyle name="1Outputheader 2 4 6" xfId="1652"/>
    <cellStyle name="1Outputheader 2 4 7" xfId="1653"/>
    <cellStyle name="1Outputheader 2 4 8" xfId="1654"/>
    <cellStyle name="1Outputheader 2 4 9" xfId="1655"/>
    <cellStyle name="1Outputheader 2 5" xfId="1656"/>
    <cellStyle name="1Outputheader 2 5 10" xfId="1657"/>
    <cellStyle name="1Outputheader 2 5 11" xfId="1658"/>
    <cellStyle name="1Outputheader 2 5 12" xfId="1659"/>
    <cellStyle name="1Outputheader 2 5 13" xfId="1660"/>
    <cellStyle name="1Outputheader 2 5 14" xfId="1661"/>
    <cellStyle name="1Outputheader 2 5 2" xfId="1662"/>
    <cellStyle name="1Outputheader 2 5 2 10" xfId="1663"/>
    <cellStyle name="1Outputheader 2 5 2 2" xfId="1664"/>
    <cellStyle name="1Outputheader 2 5 2 2 2" xfId="1665"/>
    <cellStyle name="1Outputheader 2 5 2 2 3" xfId="1666"/>
    <cellStyle name="1Outputheader 2 5 2 2 4" xfId="1667"/>
    <cellStyle name="1Outputheader 2 5 2 2 5" xfId="1668"/>
    <cellStyle name="1Outputheader 2 5 2 2 6" xfId="1669"/>
    <cellStyle name="1Outputheader 2 5 2 2 7" xfId="1670"/>
    <cellStyle name="1Outputheader 2 5 2 3" xfId="1671"/>
    <cellStyle name="1Outputheader 2 5 2 3 2" xfId="1672"/>
    <cellStyle name="1Outputheader 2 5 2 3 3" xfId="1673"/>
    <cellStyle name="1Outputheader 2 5 2 3 4" xfId="1674"/>
    <cellStyle name="1Outputheader 2 5 2 3 5" xfId="1675"/>
    <cellStyle name="1Outputheader 2 5 2 3 6" xfId="1676"/>
    <cellStyle name="1Outputheader 2 5 2 3 7" xfId="1677"/>
    <cellStyle name="1Outputheader 2 5 2 4" xfId="1678"/>
    <cellStyle name="1Outputheader 2 5 2 5" xfId="1679"/>
    <cellStyle name="1Outputheader 2 5 2 6" xfId="1680"/>
    <cellStyle name="1Outputheader 2 5 2 7" xfId="1681"/>
    <cellStyle name="1Outputheader 2 5 2 8" xfId="1682"/>
    <cellStyle name="1Outputheader 2 5 2 9" xfId="1683"/>
    <cellStyle name="1Outputheader 2 5 3" xfId="1684"/>
    <cellStyle name="1Outputheader 2 5 3 2" xfId="1685"/>
    <cellStyle name="1Outputheader 2 5 3 3" xfId="1686"/>
    <cellStyle name="1Outputheader 2 5 3 4" xfId="1687"/>
    <cellStyle name="1Outputheader 2 5 3 5" xfId="1688"/>
    <cellStyle name="1Outputheader 2 5 3 6" xfId="1689"/>
    <cellStyle name="1Outputheader 2 5 3 7" xfId="1690"/>
    <cellStyle name="1Outputheader 2 5 4" xfId="1691"/>
    <cellStyle name="1Outputheader 2 5 4 2" xfId="1692"/>
    <cellStyle name="1Outputheader 2 5 4 3" xfId="1693"/>
    <cellStyle name="1Outputheader 2 5 4 4" xfId="1694"/>
    <cellStyle name="1Outputheader 2 5 4 5" xfId="1695"/>
    <cellStyle name="1Outputheader 2 5 4 6" xfId="1696"/>
    <cellStyle name="1Outputheader 2 5 4 7" xfId="1697"/>
    <cellStyle name="1Outputheader 2 5 5" xfId="1698"/>
    <cellStyle name="1Outputheader 2 5 6" xfId="1699"/>
    <cellStyle name="1Outputheader 2 5 7" xfId="1700"/>
    <cellStyle name="1Outputheader 2 5 8" xfId="1701"/>
    <cellStyle name="1Outputheader 2 5 9" xfId="1702"/>
    <cellStyle name="1Outputheader 2 6" xfId="1703"/>
    <cellStyle name="1Outputheader 2 6 10" xfId="1704"/>
    <cellStyle name="1Outputheader 2 6 2" xfId="1705"/>
    <cellStyle name="1Outputheader 2 6 2 2" xfId="1706"/>
    <cellStyle name="1Outputheader 2 6 2 3" xfId="1707"/>
    <cellStyle name="1Outputheader 2 6 2 4" xfId="1708"/>
    <cellStyle name="1Outputheader 2 6 2 5" xfId="1709"/>
    <cellStyle name="1Outputheader 2 6 2 6" xfId="1710"/>
    <cellStyle name="1Outputheader 2 6 2 7" xfId="1711"/>
    <cellStyle name="1Outputheader 2 6 3" xfId="1712"/>
    <cellStyle name="1Outputheader 2 6 3 2" xfId="1713"/>
    <cellStyle name="1Outputheader 2 6 3 3" xfId="1714"/>
    <cellStyle name="1Outputheader 2 6 3 4" xfId="1715"/>
    <cellStyle name="1Outputheader 2 6 3 5" xfId="1716"/>
    <cellStyle name="1Outputheader 2 6 3 6" xfId="1717"/>
    <cellStyle name="1Outputheader 2 6 3 7" xfId="1718"/>
    <cellStyle name="1Outputheader 2 6 4" xfId="1719"/>
    <cellStyle name="1Outputheader 2 6 5" xfId="1720"/>
    <cellStyle name="1Outputheader 2 6 6" xfId="1721"/>
    <cellStyle name="1Outputheader 2 6 7" xfId="1722"/>
    <cellStyle name="1Outputheader 2 6 8" xfId="1723"/>
    <cellStyle name="1Outputheader 2 6 9" xfId="1724"/>
    <cellStyle name="1Outputheader 2 7" xfId="1725"/>
    <cellStyle name="1Outputheader 2 7 2" xfId="1726"/>
    <cellStyle name="1Outputheader 2 7 3" xfId="1727"/>
    <cellStyle name="1Outputheader 2 7 4" xfId="1728"/>
    <cellStyle name="1Outputheader 2 7 5" xfId="1729"/>
    <cellStyle name="1Outputheader 2 7 6" xfId="1730"/>
    <cellStyle name="1Outputheader 2 7 7" xfId="1731"/>
    <cellStyle name="1Outputheader 2 8" xfId="1732"/>
    <cellStyle name="1Outputheader 2 8 2" xfId="1733"/>
    <cellStyle name="1Outputheader 2 8 3" xfId="1734"/>
    <cellStyle name="1Outputheader 2 8 4" xfId="1735"/>
    <cellStyle name="1Outputheader 2 8 5" xfId="1736"/>
    <cellStyle name="1Outputheader 2 8 6" xfId="1737"/>
    <cellStyle name="1Outputheader 2 8 7" xfId="1738"/>
    <cellStyle name="1Outputheader 2 9" xfId="1739"/>
    <cellStyle name="1Outputheader 3" xfId="1740"/>
    <cellStyle name="1Outputheader 3 10" xfId="1741"/>
    <cellStyle name="1Outputheader 3 11" xfId="1742"/>
    <cellStyle name="1Outputheader 3 12" xfId="1743"/>
    <cellStyle name="1Outputheader 3 13" xfId="1744"/>
    <cellStyle name="1Outputheader 3 14" xfId="1745"/>
    <cellStyle name="1Outputheader 3 15" xfId="1746"/>
    <cellStyle name="1Outputheader 3 2" xfId="1747"/>
    <cellStyle name="1Outputheader 3 2 10" xfId="1748"/>
    <cellStyle name="1Outputheader 3 2 11" xfId="1749"/>
    <cellStyle name="1Outputheader 3 2 12" xfId="1750"/>
    <cellStyle name="1Outputheader 3 2 13" xfId="1751"/>
    <cellStyle name="1Outputheader 3 2 14" xfId="1752"/>
    <cellStyle name="1Outputheader 3 2 2" xfId="1753"/>
    <cellStyle name="1Outputheader 3 2 2 10" xfId="1754"/>
    <cellStyle name="1Outputheader 3 2 2 2" xfId="1755"/>
    <cellStyle name="1Outputheader 3 2 2 2 2" xfId="1756"/>
    <cellStyle name="1Outputheader 3 2 2 2 3" xfId="1757"/>
    <cellStyle name="1Outputheader 3 2 2 2 4" xfId="1758"/>
    <cellStyle name="1Outputheader 3 2 2 2 5" xfId="1759"/>
    <cellStyle name="1Outputheader 3 2 2 2 6" xfId="1760"/>
    <cellStyle name="1Outputheader 3 2 2 2 7" xfId="1761"/>
    <cellStyle name="1Outputheader 3 2 2 3" xfId="1762"/>
    <cellStyle name="1Outputheader 3 2 2 3 2" xfId="1763"/>
    <cellStyle name="1Outputheader 3 2 2 3 3" xfId="1764"/>
    <cellStyle name="1Outputheader 3 2 2 3 4" xfId="1765"/>
    <cellStyle name="1Outputheader 3 2 2 3 5" xfId="1766"/>
    <cellStyle name="1Outputheader 3 2 2 3 6" xfId="1767"/>
    <cellStyle name="1Outputheader 3 2 2 3 7" xfId="1768"/>
    <cellStyle name="1Outputheader 3 2 2 4" xfId="1769"/>
    <cellStyle name="1Outputheader 3 2 2 5" xfId="1770"/>
    <cellStyle name="1Outputheader 3 2 2 6" xfId="1771"/>
    <cellStyle name="1Outputheader 3 2 2 7" xfId="1772"/>
    <cellStyle name="1Outputheader 3 2 2 8" xfId="1773"/>
    <cellStyle name="1Outputheader 3 2 2 9" xfId="1774"/>
    <cellStyle name="1Outputheader 3 2 3" xfId="1775"/>
    <cellStyle name="1Outputheader 3 2 3 2" xfId="1776"/>
    <cellStyle name="1Outputheader 3 2 3 3" xfId="1777"/>
    <cellStyle name="1Outputheader 3 2 3 4" xfId="1778"/>
    <cellStyle name="1Outputheader 3 2 3 5" xfId="1779"/>
    <cellStyle name="1Outputheader 3 2 3 6" xfId="1780"/>
    <cellStyle name="1Outputheader 3 2 3 7" xfId="1781"/>
    <cellStyle name="1Outputheader 3 2 4" xfId="1782"/>
    <cellStyle name="1Outputheader 3 2 4 2" xfId="1783"/>
    <cellStyle name="1Outputheader 3 2 4 3" xfId="1784"/>
    <cellStyle name="1Outputheader 3 2 4 4" xfId="1785"/>
    <cellStyle name="1Outputheader 3 2 4 5" xfId="1786"/>
    <cellStyle name="1Outputheader 3 2 4 6" xfId="1787"/>
    <cellStyle name="1Outputheader 3 2 4 7" xfId="1788"/>
    <cellStyle name="1Outputheader 3 2 5" xfId="1789"/>
    <cellStyle name="1Outputheader 3 2 6" xfId="1790"/>
    <cellStyle name="1Outputheader 3 2 7" xfId="1791"/>
    <cellStyle name="1Outputheader 3 2 8" xfId="1792"/>
    <cellStyle name="1Outputheader 3 2 9" xfId="1793"/>
    <cellStyle name="1Outputheader 3 3" xfId="1794"/>
    <cellStyle name="1Outputheader 3 3 10" xfId="1795"/>
    <cellStyle name="1Outputheader 3 3 11" xfId="1796"/>
    <cellStyle name="1Outputheader 3 3 12" xfId="1797"/>
    <cellStyle name="1Outputheader 3 3 13" xfId="1798"/>
    <cellStyle name="1Outputheader 3 3 14" xfId="1799"/>
    <cellStyle name="1Outputheader 3 3 2" xfId="1800"/>
    <cellStyle name="1Outputheader 3 3 2 10" xfId="1801"/>
    <cellStyle name="1Outputheader 3 3 2 2" xfId="1802"/>
    <cellStyle name="1Outputheader 3 3 2 2 2" xfId="1803"/>
    <cellStyle name="1Outputheader 3 3 2 2 3" xfId="1804"/>
    <cellStyle name="1Outputheader 3 3 2 2 4" xfId="1805"/>
    <cellStyle name="1Outputheader 3 3 2 2 5" xfId="1806"/>
    <cellStyle name="1Outputheader 3 3 2 2 6" xfId="1807"/>
    <cellStyle name="1Outputheader 3 3 2 2 7" xfId="1808"/>
    <cellStyle name="1Outputheader 3 3 2 3" xfId="1809"/>
    <cellStyle name="1Outputheader 3 3 2 3 2" xfId="1810"/>
    <cellStyle name="1Outputheader 3 3 2 3 3" xfId="1811"/>
    <cellStyle name="1Outputheader 3 3 2 3 4" xfId="1812"/>
    <cellStyle name="1Outputheader 3 3 2 3 5" xfId="1813"/>
    <cellStyle name="1Outputheader 3 3 2 3 6" xfId="1814"/>
    <cellStyle name="1Outputheader 3 3 2 3 7" xfId="1815"/>
    <cellStyle name="1Outputheader 3 3 2 4" xfId="1816"/>
    <cellStyle name="1Outputheader 3 3 2 5" xfId="1817"/>
    <cellStyle name="1Outputheader 3 3 2 6" xfId="1818"/>
    <cellStyle name="1Outputheader 3 3 2 7" xfId="1819"/>
    <cellStyle name="1Outputheader 3 3 2 8" xfId="1820"/>
    <cellStyle name="1Outputheader 3 3 2 9" xfId="1821"/>
    <cellStyle name="1Outputheader 3 3 3" xfId="1822"/>
    <cellStyle name="1Outputheader 3 3 3 2" xfId="1823"/>
    <cellStyle name="1Outputheader 3 3 3 3" xfId="1824"/>
    <cellStyle name="1Outputheader 3 3 3 4" xfId="1825"/>
    <cellStyle name="1Outputheader 3 3 3 5" xfId="1826"/>
    <cellStyle name="1Outputheader 3 3 3 6" xfId="1827"/>
    <cellStyle name="1Outputheader 3 3 3 7" xfId="1828"/>
    <cellStyle name="1Outputheader 3 3 4" xfId="1829"/>
    <cellStyle name="1Outputheader 3 3 4 2" xfId="1830"/>
    <cellStyle name="1Outputheader 3 3 4 3" xfId="1831"/>
    <cellStyle name="1Outputheader 3 3 4 4" xfId="1832"/>
    <cellStyle name="1Outputheader 3 3 4 5" xfId="1833"/>
    <cellStyle name="1Outputheader 3 3 4 6" xfId="1834"/>
    <cellStyle name="1Outputheader 3 3 4 7" xfId="1835"/>
    <cellStyle name="1Outputheader 3 3 5" xfId="1836"/>
    <cellStyle name="1Outputheader 3 3 6" xfId="1837"/>
    <cellStyle name="1Outputheader 3 3 7" xfId="1838"/>
    <cellStyle name="1Outputheader 3 3 8" xfId="1839"/>
    <cellStyle name="1Outputheader 3 3 9" xfId="1840"/>
    <cellStyle name="1Outputheader 3 4" xfId="1841"/>
    <cellStyle name="1Outputheader 3 4 10" xfId="1842"/>
    <cellStyle name="1Outputheader 3 4 11" xfId="1843"/>
    <cellStyle name="1Outputheader 3 4 12" xfId="1844"/>
    <cellStyle name="1Outputheader 3 4 13" xfId="1845"/>
    <cellStyle name="1Outputheader 3 4 14" xfId="1846"/>
    <cellStyle name="1Outputheader 3 4 2" xfId="1847"/>
    <cellStyle name="1Outputheader 3 4 2 10" xfId="1848"/>
    <cellStyle name="1Outputheader 3 4 2 2" xfId="1849"/>
    <cellStyle name="1Outputheader 3 4 2 2 2" xfId="1850"/>
    <cellStyle name="1Outputheader 3 4 2 2 3" xfId="1851"/>
    <cellStyle name="1Outputheader 3 4 2 2 4" xfId="1852"/>
    <cellStyle name="1Outputheader 3 4 2 2 5" xfId="1853"/>
    <cellStyle name="1Outputheader 3 4 2 2 6" xfId="1854"/>
    <cellStyle name="1Outputheader 3 4 2 2 7" xfId="1855"/>
    <cellStyle name="1Outputheader 3 4 2 3" xfId="1856"/>
    <cellStyle name="1Outputheader 3 4 2 3 2" xfId="1857"/>
    <cellStyle name="1Outputheader 3 4 2 3 3" xfId="1858"/>
    <cellStyle name="1Outputheader 3 4 2 3 4" xfId="1859"/>
    <cellStyle name="1Outputheader 3 4 2 3 5" xfId="1860"/>
    <cellStyle name="1Outputheader 3 4 2 3 6" xfId="1861"/>
    <cellStyle name="1Outputheader 3 4 2 3 7" xfId="1862"/>
    <cellStyle name="1Outputheader 3 4 2 4" xfId="1863"/>
    <cellStyle name="1Outputheader 3 4 2 5" xfId="1864"/>
    <cellStyle name="1Outputheader 3 4 2 6" xfId="1865"/>
    <cellStyle name="1Outputheader 3 4 2 7" xfId="1866"/>
    <cellStyle name="1Outputheader 3 4 2 8" xfId="1867"/>
    <cellStyle name="1Outputheader 3 4 2 9" xfId="1868"/>
    <cellStyle name="1Outputheader 3 4 3" xfId="1869"/>
    <cellStyle name="1Outputheader 3 4 3 2" xfId="1870"/>
    <cellStyle name="1Outputheader 3 4 3 3" xfId="1871"/>
    <cellStyle name="1Outputheader 3 4 3 4" xfId="1872"/>
    <cellStyle name="1Outputheader 3 4 3 5" xfId="1873"/>
    <cellStyle name="1Outputheader 3 4 3 6" xfId="1874"/>
    <cellStyle name="1Outputheader 3 4 3 7" xfId="1875"/>
    <cellStyle name="1Outputheader 3 4 4" xfId="1876"/>
    <cellStyle name="1Outputheader 3 4 4 2" xfId="1877"/>
    <cellStyle name="1Outputheader 3 4 4 3" xfId="1878"/>
    <cellStyle name="1Outputheader 3 4 4 4" xfId="1879"/>
    <cellStyle name="1Outputheader 3 4 4 5" xfId="1880"/>
    <cellStyle name="1Outputheader 3 4 4 6" xfId="1881"/>
    <cellStyle name="1Outputheader 3 4 4 7" xfId="1882"/>
    <cellStyle name="1Outputheader 3 4 5" xfId="1883"/>
    <cellStyle name="1Outputheader 3 4 6" xfId="1884"/>
    <cellStyle name="1Outputheader 3 4 7" xfId="1885"/>
    <cellStyle name="1Outputheader 3 4 8" xfId="1886"/>
    <cellStyle name="1Outputheader 3 4 9" xfId="1887"/>
    <cellStyle name="1Outputheader 3 5" xfId="1888"/>
    <cellStyle name="1Outputheader 3 5 10" xfId="1889"/>
    <cellStyle name="1Outputheader 3 5 11" xfId="1890"/>
    <cellStyle name="1Outputheader 3 5 12" xfId="1891"/>
    <cellStyle name="1Outputheader 3 5 13" xfId="1892"/>
    <cellStyle name="1Outputheader 3 5 14" xfId="1893"/>
    <cellStyle name="1Outputheader 3 5 2" xfId="1894"/>
    <cellStyle name="1Outputheader 3 5 2 10" xfId="1895"/>
    <cellStyle name="1Outputheader 3 5 2 2" xfId="1896"/>
    <cellStyle name="1Outputheader 3 5 2 2 2" xfId="1897"/>
    <cellStyle name="1Outputheader 3 5 2 2 3" xfId="1898"/>
    <cellStyle name="1Outputheader 3 5 2 2 4" xfId="1899"/>
    <cellStyle name="1Outputheader 3 5 2 2 5" xfId="1900"/>
    <cellStyle name="1Outputheader 3 5 2 2 6" xfId="1901"/>
    <cellStyle name="1Outputheader 3 5 2 2 7" xfId="1902"/>
    <cellStyle name="1Outputheader 3 5 2 3" xfId="1903"/>
    <cellStyle name="1Outputheader 3 5 2 3 2" xfId="1904"/>
    <cellStyle name="1Outputheader 3 5 2 3 3" xfId="1905"/>
    <cellStyle name="1Outputheader 3 5 2 3 4" xfId="1906"/>
    <cellStyle name="1Outputheader 3 5 2 3 5" xfId="1907"/>
    <cellStyle name="1Outputheader 3 5 2 3 6" xfId="1908"/>
    <cellStyle name="1Outputheader 3 5 2 3 7" xfId="1909"/>
    <cellStyle name="1Outputheader 3 5 2 4" xfId="1910"/>
    <cellStyle name="1Outputheader 3 5 2 5" xfId="1911"/>
    <cellStyle name="1Outputheader 3 5 2 6" xfId="1912"/>
    <cellStyle name="1Outputheader 3 5 2 7" xfId="1913"/>
    <cellStyle name="1Outputheader 3 5 2 8" xfId="1914"/>
    <cellStyle name="1Outputheader 3 5 2 9" xfId="1915"/>
    <cellStyle name="1Outputheader 3 5 3" xfId="1916"/>
    <cellStyle name="1Outputheader 3 5 3 2" xfId="1917"/>
    <cellStyle name="1Outputheader 3 5 3 3" xfId="1918"/>
    <cellStyle name="1Outputheader 3 5 3 4" xfId="1919"/>
    <cellStyle name="1Outputheader 3 5 3 5" xfId="1920"/>
    <cellStyle name="1Outputheader 3 5 3 6" xfId="1921"/>
    <cellStyle name="1Outputheader 3 5 3 7" xfId="1922"/>
    <cellStyle name="1Outputheader 3 5 4" xfId="1923"/>
    <cellStyle name="1Outputheader 3 5 4 2" xfId="1924"/>
    <cellStyle name="1Outputheader 3 5 4 3" xfId="1925"/>
    <cellStyle name="1Outputheader 3 5 4 4" xfId="1926"/>
    <cellStyle name="1Outputheader 3 5 4 5" xfId="1927"/>
    <cellStyle name="1Outputheader 3 5 4 6" xfId="1928"/>
    <cellStyle name="1Outputheader 3 5 4 7" xfId="1929"/>
    <cellStyle name="1Outputheader 3 5 5" xfId="1930"/>
    <cellStyle name="1Outputheader 3 5 6" xfId="1931"/>
    <cellStyle name="1Outputheader 3 5 7" xfId="1932"/>
    <cellStyle name="1Outputheader 3 5 8" xfId="1933"/>
    <cellStyle name="1Outputheader 3 5 9" xfId="1934"/>
    <cellStyle name="1Outputheader 3 6" xfId="1935"/>
    <cellStyle name="1Outputheader 3 6 10" xfId="1936"/>
    <cellStyle name="1Outputheader 3 6 2" xfId="1937"/>
    <cellStyle name="1Outputheader 3 6 2 2" xfId="1938"/>
    <cellStyle name="1Outputheader 3 6 2 3" xfId="1939"/>
    <cellStyle name="1Outputheader 3 6 2 4" xfId="1940"/>
    <cellStyle name="1Outputheader 3 6 2 5" xfId="1941"/>
    <cellStyle name="1Outputheader 3 6 2 6" xfId="1942"/>
    <cellStyle name="1Outputheader 3 6 2 7" xfId="1943"/>
    <cellStyle name="1Outputheader 3 6 3" xfId="1944"/>
    <cellStyle name="1Outputheader 3 6 3 2" xfId="1945"/>
    <cellStyle name="1Outputheader 3 6 3 3" xfId="1946"/>
    <cellStyle name="1Outputheader 3 6 3 4" xfId="1947"/>
    <cellStyle name="1Outputheader 3 6 3 5" xfId="1948"/>
    <cellStyle name="1Outputheader 3 6 3 6" xfId="1949"/>
    <cellStyle name="1Outputheader 3 6 3 7" xfId="1950"/>
    <cellStyle name="1Outputheader 3 6 4" xfId="1951"/>
    <cellStyle name="1Outputheader 3 6 5" xfId="1952"/>
    <cellStyle name="1Outputheader 3 6 6" xfId="1953"/>
    <cellStyle name="1Outputheader 3 6 7" xfId="1954"/>
    <cellStyle name="1Outputheader 3 6 8" xfId="1955"/>
    <cellStyle name="1Outputheader 3 6 9" xfId="1956"/>
    <cellStyle name="1Outputheader 3 7" xfId="1957"/>
    <cellStyle name="1Outputheader 3 7 2" xfId="1958"/>
    <cellStyle name="1Outputheader 3 7 3" xfId="1959"/>
    <cellStyle name="1Outputheader 3 7 4" xfId="1960"/>
    <cellStyle name="1Outputheader 3 7 5" xfId="1961"/>
    <cellStyle name="1Outputheader 3 7 6" xfId="1962"/>
    <cellStyle name="1Outputheader 3 7 7" xfId="1963"/>
    <cellStyle name="1Outputheader 3 8" xfId="1964"/>
    <cellStyle name="1Outputheader 3 8 2" xfId="1965"/>
    <cellStyle name="1Outputheader 3 8 3" xfId="1966"/>
    <cellStyle name="1Outputheader 3 8 4" xfId="1967"/>
    <cellStyle name="1Outputheader 3 8 5" xfId="1968"/>
    <cellStyle name="1Outputheader 3 8 6" xfId="1969"/>
    <cellStyle name="1Outputheader 3 8 7" xfId="1970"/>
    <cellStyle name="1Outputheader 3 9" xfId="1971"/>
    <cellStyle name="1Outputheader 4" xfId="1972"/>
    <cellStyle name="1Outputheader 5" xfId="1973"/>
    <cellStyle name="1Outputheader2" xfId="1974"/>
    <cellStyle name="1Outputsubtitle" xfId="1975"/>
    <cellStyle name="1Outputtitle" xfId="1976"/>
    <cellStyle name="1Profileheader" xfId="1977"/>
    <cellStyle name="1Profilelowerbox" xfId="1978"/>
    <cellStyle name="1Profilesubheader" xfId="1979"/>
    <cellStyle name="1Profilesubheader 2" xfId="1980"/>
    <cellStyle name="1Profilesubheader 3" xfId="1981"/>
    <cellStyle name="1Profiletitle" xfId="1982"/>
    <cellStyle name="1Profiletopbox" xfId="1983"/>
    <cellStyle name="20% - Accent1" xfId="1984"/>
    <cellStyle name="20% - Accent1 10" xfId="1985"/>
    <cellStyle name="20% - Accent1 11" xfId="1986"/>
    <cellStyle name="20% - Accent1 12" xfId="1987"/>
    <cellStyle name="20% - Accent1 13" xfId="1988"/>
    <cellStyle name="20% - Accent1 14" xfId="1989"/>
    <cellStyle name="20% - Accent1 15" xfId="1990"/>
    <cellStyle name="20% - Accent1 16" xfId="1991"/>
    <cellStyle name="20% - Accent1 17" xfId="1992"/>
    <cellStyle name="20% - Accent1 2" xfId="1993"/>
    <cellStyle name="20% - Accent1 2 10" xfId="1994"/>
    <cellStyle name="20% - Accent1 2 11" xfId="1995"/>
    <cellStyle name="20% - Accent1 2 12" xfId="1996"/>
    <cellStyle name="20% - Accent1 2 13" xfId="1997"/>
    <cellStyle name="20% - Accent1 2 2" xfId="1998"/>
    <cellStyle name="20% - Accent1 2 3" xfId="1999"/>
    <cellStyle name="20% - Accent1 2 4" xfId="2000"/>
    <cellStyle name="20% - Accent1 2 5" xfId="2001"/>
    <cellStyle name="20% - Accent1 2 6" xfId="2002"/>
    <cellStyle name="20% - Accent1 2 7" xfId="2003"/>
    <cellStyle name="20% - Accent1 2 8" xfId="2004"/>
    <cellStyle name="20% - Accent1 2 9" xfId="2005"/>
    <cellStyle name="20% - Accent1 3" xfId="2006"/>
    <cellStyle name="20% - Accent1 4" xfId="2007"/>
    <cellStyle name="20% - Accent1 5" xfId="2008"/>
    <cellStyle name="20% - Accent1 6" xfId="2009"/>
    <cellStyle name="20% - Accent1 7" xfId="2010"/>
    <cellStyle name="20% - Accent1 8" xfId="2011"/>
    <cellStyle name="20% - Accent1 9" xfId="2012"/>
    <cellStyle name="20% - Accent2" xfId="2013"/>
    <cellStyle name="20% - Accent2 10" xfId="2014"/>
    <cellStyle name="20% - Accent2 11" xfId="2015"/>
    <cellStyle name="20% - Accent2 12" xfId="2016"/>
    <cellStyle name="20% - Accent2 13" xfId="2017"/>
    <cellStyle name="20% - Accent2 14" xfId="2018"/>
    <cellStyle name="20% - Accent2 15" xfId="2019"/>
    <cellStyle name="20% - Accent2 16" xfId="2020"/>
    <cellStyle name="20% - Accent2 17" xfId="2021"/>
    <cellStyle name="20% - Accent2 2" xfId="2022"/>
    <cellStyle name="20% - Accent2 2 10" xfId="2023"/>
    <cellStyle name="20% - Accent2 2 11" xfId="2024"/>
    <cellStyle name="20% - Accent2 2 12" xfId="2025"/>
    <cellStyle name="20% - Accent2 2 2" xfId="2026"/>
    <cellStyle name="20% - Accent2 2 3" xfId="2027"/>
    <cellStyle name="20% - Accent2 2 4" xfId="2028"/>
    <cellStyle name="20% - Accent2 2 5" xfId="2029"/>
    <cellStyle name="20% - Accent2 2 6" xfId="2030"/>
    <cellStyle name="20% - Accent2 2 7" xfId="2031"/>
    <cellStyle name="20% - Accent2 2 8" xfId="2032"/>
    <cellStyle name="20% - Accent2 2 9" xfId="2033"/>
    <cellStyle name="20% - Accent2 3" xfId="2034"/>
    <cellStyle name="20% - Accent2 4" xfId="2035"/>
    <cellStyle name="20% - Accent2 5" xfId="2036"/>
    <cellStyle name="20% - Accent2 6" xfId="2037"/>
    <cellStyle name="20% - Accent2 7" xfId="2038"/>
    <cellStyle name="20% - Accent2 8" xfId="2039"/>
    <cellStyle name="20% - Accent2 9" xfId="2040"/>
    <cellStyle name="20% - Accent3" xfId="2041"/>
    <cellStyle name="20% - Accent3 10" xfId="2042"/>
    <cellStyle name="20% - Accent3 11" xfId="2043"/>
    <cellStyle name="20% - Accent3 12" xfId="2044"/>
    <cellStyle name="20% - Accent3 13" xfId="2045"/>
    <cellStyle name="20% - Accent3 14" xfId="2046"/>
    <cellStyle name="20% - Accent3 15" xfId="2047"/>
    <cellStyle name="20% - Accent3 16" xfId="2048"/>
    <cellStyle name="20% - Accent3 17" xfId="2049"/>
    <cellStyle name="20% - Accent3 2" xfId="2050"/>
    <cellStyle name="20% - Accent3 2 10" xfId="2051"/>
    <cellStyle name="20% - Accent3 2 11" xfId="2052"/>
    <cellStyle name="20% - Accent3 2 12" xfId="2053"/>
    <cellStyle name="20% - Accent3 2 2" xfId="2054"/>
    <cellStyle name="20% - Accent3 2 3" xfId="2055"/>
    <cellStyle name="20% - Accent3 2 4" xfId="2056"/>
    <cellStyle name="20% - Accent3 2 5" xfId="2057"/>
    <cellStyle name="20% - Accent3 2 6" xfId="2058"/>
    <cellStyle name="20% - Accent3 2 7" xfId="2059"/>
    <cellStyle name="20% - Accent3 2 8" xfId="2060"/>
    <cellStyle name="20% - Accent3 2 9" xfId="2061"/>
    <cellStyle name="20% - Accent3 3" xfId="2062"/>
    <cellStyle name="20% - Accent3 4" xfId="2063"/>
    <cellStyle name="20% - Accent3 5" xfId="2064"/>
    <cellStyle name="20% - Accent3 6" xfId="2065"/>
    <cellStyle name="20% - Accent3 7" xfId="2066"/>
    <cellStyle name="20% - Accent3 8" xfId="2067"/>
    <cellStyle name="20% - Accent3 9" xfId="2068"/>
    <cellStyle name="20% - Accent4" xfId="2069"/>
    <cellStyle name="20% - Accent4 10" xfId="2070"/>
    <cellStyle name="20% - Accent4 11" xfId="2071"/>
    <cellStyle name="20% - Accent4 12" xfId="2072"/>
    <cellStyle name="20% - Accent4 13" xfId="2073"/>
    <cellStyle name="20% - Accent4 14" xfId="2074"/>
    <cellStyle name="20% - Accent4 15" xfId="2075"/>
    <cellStyle name="20% - Accent4 16" xfId="2076"/>
    <cellStyle name="20% - Accent4 17" xfId="2077"/>
    <cellStyle name="20% - Accent4 2" xfId="2078"/>
    <cellStyle name="20% - Accent4 2 10" xfId="2079"/>
    <cellStyle name="20% - Accent4 2 11" xfId="2080"/>
    <cellStyle name="20% - Accent4 2 12" xfId="2081"/>
    <cellStyle name="20% - Accent4 2 2" xfId="2082"/>
    <cellStyle name="20% - Accent4 2 3" xfId="2083"/>
    <cellStyle name="20% - Accent4 2 4" xfId="2084"/>
    <cellStyle name="20% - Accent4 2 5" xfId="2085"/>
    <cellStyle name="20% - Accent4 2 6" xfId="2086"/>
    <cellStyle name="20% - Accent4 2 7" xfId="2087"/>
    <cellStyle name="20% - Accent4 2 8" xfId="2088"/>
    <cellStyle name="20% - Accent4 2 9" xfId="2089"/>
    <cellStyle name="20% - Accent4 3" xfId="2090"/>
    <cellStyle name="20% - Accent4 4" xfId="2091"/>
    <cellStyle name="20% - Accent4 5" xfId="2092"/>
    <cellStyle name="20% - Accent4 6" xfId="2093"/>
    <cellStyle name="20% - Accent4 7" xfId="2094"/>
    <cellStyle name="20% - Accent4 8" xfId="2095"/>
    <cellStyle name="20% - Accent4 9" xfId="2096"/>
    <cellStyle name="20% - Accent5" xfId="2097"/>
    <cellStyle name="20% - Accent5 10" xfId="2098"/>
    <cellStyle name="20% - Accent5 11" xfId="2099"/>
    <cellStyle name="20% - Accent5 12" xfId="2100"/>
    <cellStyle name="20% - Accent5 13" xfId="2101"/>
    <cellStyle name="20% - Accent5 14" xfId="2102"/>
    <cellStyle name="20% - Accent5 15" xfId="2103"/>
    <cellStyle name="20% - Accent5 16" xfId="2104"/>
    <cellStyle name="20% - Accent5 17" xfId="2105"/>
    <cellStyle name="20% - Accent5 2" xfId="2106"/>
    <cellStyle name="20% - Accent5 2 10" xfId="2107"/>
    <cellStyle name="20% - Accent5 2 11" xfId="2108"/>
    <cellStyle name="20% - Accent5 2 12" xfId="2109"/>
    <cellStyle name="20% - Accent5 2 2" xfId="2110"/>
    <cellStyle name="20% - Accent5 2 3" xfId="2111"/>
    <cellStyle name="20% - Accent5 2 4" xfId="2112"/>
    <cellStyle name="20% - Accent5 2 5" xfId="2113"/>
    <cellStyle name="20% - Accent5 2 6" xfId="2114"/>
    <cellStyle name="20% - Accent5 2 7" xfId="2115"/>
    <cellStyle name="20% - Accent5 2 8" xfId="2116"/>
    <cellStyle name="20% - Accent5 2 9" xfId="2117"/>
    <cellStyle name="20% - Accent5 3" xfId="2118"/>
    <cellStyle name="20% - Accent5 4" xfId="2119"/>
    <cellStyle name="20% - Accent5 5" xfId="2120"/>
    <cellStyle name="20% - Accent5 6" xfId="2121"/>
    <cellStyle name="20% - Accent5 7" xfId="2122"/>
    <cellStyle name="20% - Accent5 8" xfId="2123"/>
    <cellStyle name="20% - Accent5 9" xfId="2124"/>
    <cellStyle name="20% - Accent6" xfId="2125"/>
    <cellStyle name="20% - Accent6 10" xfId="2126"/>
    <cellStyle name="20% - Accent6 11" xfId="2127"/>
    <cellStyle name="20% - Accent6 12" xfId="2128"/>
    <cellStyle name="20% - Accent6 13" xfId="2129"/>
    <cellStyle name="20% - Accent6 14" xfId="2130"/>
    <cellStyle name="20% - Accent6 15" xfId="2131"/>
    <cellStyle name="20% - Accent6 16" xfId="2132"/>
    <cellStyle name="20% - Accent6 17" xfId="2133"/>
    <cellStyle name="20% - Accent6 2" xfId="2134"/>
    <cellStyle name="20% - Accent6 2 10" xfId="2135"/>
    <cellStyle name="20% - Accent6 2 11" xfId="2136"/>
    <cellStyle name="20% - Accent6 2 12" xfId="2137"/>
    <cellStyle name="20% - Accent6 2 2" xfId="2138"/>
    <cellStyle name="20% - Accent6 2 3" xfId="2139"/>
    <cellStyle name="20% - Accent6 2 4" xfId="2140"/>
    <cellStyle name="20% - Accent6 2 5" xfId="2141"/>
    <cellStyle name="20% - Accent6 2 6" xfId="2142"/>
    <cellStyle name="20% - Accent6 2 7" xfId="2143"/>
    <cellStyle name="20% - Accent6 2 8" xfId="2144"/>
    <cellStyle name="20% - Accent6 2 9" xfId="2145"/>
    <cellStyle name="20% - Accent6 3" xfId="2146"/>
    <cellStyle name="20% - Accent6 4" xfId="2147"/>
    <cellStyle name="20% - Accent6 5" xfId="2148"/>
    <cellStyle name="20% - Accent6 6" xfId="2149"/>
    <cellStyle name="20% - Accent6 7" xfId="2150"/>
    <cellStyle name="20% - Accent6 8" xfId="2151"/>
    <cellStyle name="20% - Accent6 9" xfId="2152"/>
    <cellStyle name="20% - Акцент1 10" xfId="2153"/>
    <cellStyle name="20% - Акцент1 11" xfId="2154"/>
    <cellStyle name="20% - Акцент1 2" xfId="2155"/>
    <cellStyle name="20% - Акцент1 2 2" xfId="2156"/>
    <cellStyle name="20% - Акцент1 2 3" xfId="2157"/>
    <cellStyle name="20% - Акцент1 2 4" xfId="2158"/>
    <cellStyle name="20% - Акцент1 2 5" xfId="2159"/>
    <cellStyle name="20% - Акцент1 2 6" xfId="2160"/>
    <cellStyle name="20% - Акцент1 2 7" xfId="2161"/>
    <cellStyle name="20% - Акцент1 2_Б-2_Цветметремонт" xfId="2162"/>
    <cellStyle name="20% - Акцент1 3" xfId="2163"/>
    <cellStyle name="20% - Акцент1 3 2" xfId="2164"/>
    <cellStyle name="20% - Акцент1 4" xfId="2165"/>
    <cellStyle name="20% - Акцент1 5" xfId="2166"/>
    <cellStyle name="20% - Акцент1 6" xfId="2167"/>
    <cellStyle name="20% - Акцент1 7" xfId="2168"/>
    <cellStyle name="20% - Акцент1 8" xfId="2169"/>
    <cellStyle name="20% - Акцент1 9" xfId="2170"/>
    <cellStyle name="20% - Акцент2 10" xfId="2171"/>
    <cellStyle name="20% - Акцент2 11" xfId="2172"/>
    <cellStyle name="20% - Акцент2 2" xfId="2173"/>
    <cellStyle name="20% - Акцент2 2 2" xfId="2174"/>
    <cellStyle name="20% - Акцент2 2 3" xfId="2175"/>
    <cellStyle name="20% - Акцент2 2 4" xfId="2176"/>
    <cellStyle name="20% - Акцент2 2 5" xfId="2177"/>
    <cellStyle name="20% - Акцент2 2 6" xfId="2178"/>
    <cellStyle name="20% - Акцент2 2 7" xfId="2179"/>
    <cellStyle name="20% - Акцент2 2_Б-2_Цветметремонт" xfId="2180"/>
    <cellStyle name="20% - Акцент2 3" xfId="2181"/>
    <cellStyle name="20% - Акцент2 3 2" xfId="2182"/>
    <cellStyle name="20% - Акцент2 4" xfId="2183"/>
    <cellStyle name="20% - Акцент2 5" xfId="2184"/>
    <cellStyle name="20% - Акцент2 6" xfId="2185"/>
    <cellStyle name="20% - Акцент2 7" xfId="2186"/>
    <cellStyle name="20% - Акцент2 8" xfId="2187"/>
    <cellStyle name="20% - Акцент2 9" xfId="2188"/>
    <cellStyle name="20% - Акцент3 10" xfId="2189"/>
    <cellStyle name="20% - Акцент3 11" xfId="2190"/>
    <cellStyle name="20% - Акцент3 2" xfId="2191"/>
    <cellStyle name="20% - Акцент3 2 2" xfId="2192"/>
    <cellStyle name="20% - Акцент3 2 3" xfId="2193"/>
    <cellStyle name="20% - Акцент3 2 4" xfId="2194"/>
    <cellStyle name="20% - Акцент3 2 5" xfId="2195"/>
    <cellStyle name="20% - Акцент3 2 6" xfId="2196"/>
    <cellStyle name="20% - Акцент3 2 7" xfId="2197"/>
    <cellStyle name="20% - Акцент3 2_Б-2_Цветметремонт" xfId="2198"/>
    <cellStyle name="20% - Акцент3 3" xfId="2199"/>
    <cellStyle name="20% - Акцент3 3 2" xfId="2200"/>
    <cellStyle name="20% - Акцент3 4" xfId="2201"/>
    <cellStyle name="20% - Акцент3 5" xfId="2202"/>
    <cellStyle name="20% - Акцент3 6" xfId="2203"/>
    <cellStyle name="20% - Акцент3 7" xfId="2204"/>
    <cellStyle name="20% - Акцент3 8" xfId="2205"/>
    <cellStyle name="20% - Акцент3 9" xfId="2206"/>
    <cellStyle name="20% - Акцент4 10" xfId="2207"/>
    <cellStyle name="20% - Акцент4 11" xfId="2208"/>
    <cellStyle name="20% - Акцент4 2" xfId="2209"/>
    <cellStyle name="20% - Акцент4 2 2" xfId="2210"/>
    <cellStyle name="20% - Акцент4 2 3" xfId="2211"/>
    <cellStyle name="20% - Акцент4 2 4" xfId="2212"/>
    <cellStyle name="20% - Акцент4 2 5" xfId="2213"/>
    <cellStyle name="20% - Акцент4 2 6" xfId="2214"/>
    <cellStyle name="20% - Акцент4 2 7" xfId="2215"/>
    <cellStyle name="20% - Акцент4 2_Б-2_Цветметремонт" xfId="2216"/>
    <cellStyle name="20% - Акцент4 3" xfId="2217"/>
    <cellStyle name="20% - Акцент4 3 2" xfId="2218"/>
    <cellStyle name="20% - Акцент4 4" xfId="2219"/>
    <cellStyle name="20% - Акцент4 5" xfId="2220"/>
    <cellStyle name="20% - Акцент4 6" xfId="2221"/>
    <cellStyle name="20% - Акцент4 7" xfId="2222"/>
    <cellStyle name="20% - Акцент4 8" xfId="2223"/>
    <cellStyle name="20% - Акцент4 9" xfId="2224"/>
    <cellStyle name="20% - Акцент5 10" xfId="2225"/>
    <cellStyle name="20% - Акцент5 11" xfId="2226"/>
    <cellStyle name="20% - Акцент5 2" xfId="2227"/>
    <cellStyle name="20% - Акцент5 2 2" xfId="2228"/>
    <cellStyle name="20% - Акцент5 2 3" xfId="2229"/>
    <cellStyle name="20% - Акцент5 2 4" xfId="2230"/>
    <cellStyle name="20% - Акцент5 2 5" xfId="2231"/>
    <cellStyle name="20% - Акцент5 2 6" xfId="2232"/>
    <cellStyle name="20% - Акцент5 2 7" xfId="2233"/>
    <cellStyle name="20% - Акцент5 2_Б-2_Цветметремонт" xfId="2234"/>
    <cellStyle name="20% - Акцент5 3" xfId="2235"/>
    <cellStyle name="20% - Акцент5 3 2" xfId="2236"/>
    <cellStyle name="20% - Акцент5 4" xfId="2237"/>
    <cellStyle name="20% - Акцент5 5" xfId="2238"/>
    <cellStyle name="20% - Акцент5 6" xfId="2239"/>
    <cellStyle name="20% - Акцент5 7" xfId="2240"/>
    <cellStyle name="20% - Акцент5 8" xfId="2241"/>
    <cellStyle name="20% - Акцент5 9" xfId="2242"/>
    <cellStyle name="20% - Акцент6 10" xfId="2243"/>
    <cellStyle name="20% - Акцент6 11" xfId="2244"/>
    <cellStyle name="20% - Акцент6 2" xfId="2245"/>
    <cellStyle name="20% - Акцент6 2 2" xfId="2246"/>
    <cellStyle name="20% - Акцент6 2 3" xfId="2247"/>
    <cellStyle name="20% - Акцент6 2 4" xfId="2248"/>
    <cellStyle name="20% - Акцент6 2 5" xfId="2249"/>
    <cellStyle name="20% - Акцент6 2 6" xfId="2250"/>
    <cellStyle name="20% - Акцент6 2 7" xfId="2251"/>
    <cellStyle name="20% - Акцент6 2_Б-2_Цветметремонт" xfId="2252"/>
    <cellStyle name="20% - Акцент6 3" xfId="2253"/>
    <cellStyle name="20% - Акцент6 3 2" xfId="2254"/>
    <cellStyle name="20% - Акцент6 4" xfId="2255"/>
    <cellStyle name="20% - Акцент6 5" xfId="2256"/>
    <cellStyle name="20% - Акцент6 6" xfId="2257"/>
    <cellStyle name="20% - Акцент6 7" xfId="2258"/>
    <cellStyle name="20% - Акцент6 8" xfId="2259"/>
    <cellStyle name="20% - Акцент6 9" xfId="2260"/>
    <cellStyle name="20% - アクセント 1" xfId="2261"/>
    <cellStyle name="20% - アクセント 1 2" xfId="2262"/>
    <cellStyle name="20% - アクセント 2" xfId="2263"/>
    <cellStyle name="20% - アクセント 2 2" xfId="2264"/>
    <cellStyle name="20% - アクセント 3" xfId="2265"/>
    <cellStyle name="20% - アクセント 3 2" xfId="2266"/>
    <cellStyle name="20% - アクセント 4" xfId="2267"/>
    <cellStyle name="20% - アクセント 4 2" xfId="2268"/>
    <cellStyle name="20% - アクセント 5" xfId="2269"/>
    <cellStyle name="20% - アクセント 5 2" xfId="2270"/>
    <cellStyle name="20% - アクセント 6" xfId="2271"/>
    <cellStyle name="20% - アクセント 6 2" xfId="2272"/>
    <cellStyle name="2decimal" xfId="2273"/>
    <cellStyle name="2DP" xfId="2274"/>
    <cellStyle name="2DP bold" xfId="2275"/>
    <cellStyle name="3DP" xfId="2276"/>
    <cellStyle name="40% - Accent1" xfId="2277"/>
    <cellStyle name="40% - Accent1 10" xfId="2278"/>
    <cellStyle name="40% - Accent1 11" xfId="2279"/>
    <cellStyle name="40% - Accent1 12" xfId="2280"/>
    <cellStyle name="40% - Accent1 13" xfId="2281"/>
    <cellStyle name="40% - Accent1 14" xfId="2282"/>
    <cellStyle name="40% - Accent1 15" xfId="2283"/>
    <cellStyle name="40% - Accent1 16" xfId="2284"/>
    <cellStyle name="40% - Accent1 17" xfId="2285"/>
    <cellStyle name="40% - Accent1 2" xfId="2286"/>
    <cellStyle name="40% - Accent1 2 10" xfId="2287"/>
    <cellStyle name="40% - Accent1 2 11" xfId="2288"/>
    <cellStyle name="40% - Accent1 2 12" xfId="2289"/>
    <cellStyle name="40% - Accent1 2 2" xfId="2290"/>
    <cellStyle name="40% - Accent1 2 3" xfId="2291"/>
    <cellStyle name="40% - Accent1 2 4" xfId="2292"/>
    <cellStyle name="40% - Accent1 2 5" xfId="2293"/>
    <cellStyle name="40% - Accent1 2 6" xfId="2294"/>
    <cellStyle name="40% - Accent1 2 7" xfId="2295"/>
    <cellStyle name="40% - Accent1 2 8" xfId="2296"/>
    <cellStyle name="40% - Accent1 2 9" xfId="2297"/>
    <cellStyle name="40% - Accent1 3" xfId="2298"/>
    <cellStyle name="40% - Accent1 4" xfId="2299"/>
    <cellStyle name="40% - Accent1 5" xfId="2300"/>
    <cellStyle name="40% - Accent1 6" xfId="2301"/>
    <cellStyle name="40% - Accent1 7" xfId="2302"/>
    <cellStyle name="40% - Accent1 8" xfId="2303"/>
    <cellStyle name="40% - Accent1 9" xfId="2304"/>
    <cellStyle name="40% - Accent2" xfId="2305"/>
    <cellStyle name="40% - Accent2 10" xfId="2306"/>
    <cellStyle name="40% - Accent2 11" xfId="2307"/>
    <cellStyle name="40% - Accent2 12" xfId="2308"/>
    <cellStyle name="40% - Accent2 13" xfId="2309"/>
    <cellStyle name="40% - Accent2 14" xfId="2310"/>
    <cellStyle name="40% - Accent2 15" xfId="2311"/>
    <cellStyle name="40% - Accent2 16" xfId="2312"/>
    <cellStyle name="40% - Accent2 17" xfId="2313"/>
    <cellStyle name="40% - Accent2 2" xfId="2314"/>
    <cellStyle name="40% - Accent2 2 10" xfId="2315"/>
    <cellStyle name="40% - Accent2 2 11" xfId="2316"/>
    <cellStyle name="40% - Accent2 2 12" xfId="2317"/>
    <cellStyle name="40% - Accent2 2 2" xfId="2318"/>
    <cellStyle name="40% - Accent2 2 3" xfId="2319"/>
    <cellStyle name="40% - Accent2 2 4" xfId="2320"/>
    <cellStyle name="40% - Accent2 2 5" xfId="2321"/>
    <cellStyle name="40% - Accent2 2 6" xfId="2322"/>
    <cellStyle name="40% - Accent2 2 7" xfId="2323"/>
    <cellStyle name="40% - Accent2 2 8" xfId="2324"/>
    <cellStyle name="40% - Accent2 2 9" xfId="2325"/>
    <cellStyle name="40% - Accent2 3" xfId="2326"/>
    <cellStyle name="40% - Accent2 4" xfId="2327"/>
    <cellStyle name="40% - Accent2 5" xfId="2328"/>
    <cellStyle name="40% - Accent2 6" xfId="2329"/>
    <cellStyle name="40% - Accent2 7" xfId="2330"/>
    <cellStyle name="40% - Accent2 8" xfId="2331"/>
    <cellStyle name="40% - Accent2 9" xfId="2332"/>
    <cellStyle name="40% - Accent3" xfId="2333"/>
    <cellStyle name="40% - Accent3 10" xfId="2334"/>
    <cellStyle name="40% - Accent3 11" xfId="2335"/>
    <cellStyle name="40% - Accent3 12" xfId="2336"/>
    <cellStyle name="40% - Accent3 13" xfId="2337"/>
    <cellStyle name="40% - Accent3 14" xfId="2338"/>
    <cellStyle name="40% - Accent3 15" xfId="2339"/>
    <cellStyle name="40% - Accent3 16" xfId="2340"/>
    <cellStyle name="40% - Accent3 17" xfId="2341"/>
    <cellStyle name="40% - Accent3 2" xfId="2342"/>
    <cellStyle name="40% - Accent3 2 10" xfId="2343"/>
    <cellStyle name="40% - Accent3 2 11" xfId="2344"/>
    <cellStyle name="40% - Accent3 2 12" xfId="2345"/>
    <cellStyle name="40% - Accent3 2 2" xfId="2346"/>
    <cellStyle name="40% - Accent3 2 3" xfId="2347"/>
    <cellStyle name="40% - Accent3 2 4" xfId="2348"/>
    <cellStyle name="40% - Accent3 2 5" xfId="2349"/>
    <cellStyle name="40% - Accent3 2 6" xfId="2350"/>
    <cellStyle name="40% - Accent3 2 7" xfId="2351"/>
    <cellStyle name="40% - Accent3 2 8" xfId="2352"/>
    <cellStyle name="40% - Accent3 2 9" xfId="2353"/>
    <cellStyle name="40% - Accent3 3" xfId="2354"/>
    <cellStyle name="40% - Accent3 4" xfId="2355"/>
    <cellStyle name="40% - Accent3 5" xfId="2356"/>
    <cellStyle name="40% - Accent3 6" xfId="2357"/>
    <cellStyle name="40% - Accent3 7" xfId="2358"/>
    <cellStyle name="40% - Accent3 8" xfId="2359"/>
    <cellStyle name="40% - Accent3 9" xfId="2360"/>
    <cellStyle name="40% - Accent4" xfId="2361"/>
    <cellStyle name="40% - Accent4 10" xfId="2362"/>
    <cellStyle name="40% - Accent4 11" xfId="2363"/>
    <cellStyle name="40% - Accent4 12" xfId="2364"/>
    <cellStyle name="40% - Accent4 13" xfId="2365"/>
    <cellStyle name="40% - Accent4 14" xfId="2366"/>
    <cellStyle name="40% - Accent4 15" xfId="2367"/>
    <cellStyle name="40% - Accent4 16" xfId="2368"/>
    <cellStyle name="40% - Accent4 17" xfId="2369"/>
    <cellStyle name="40% - Accent4 2" xfId="2370"/>
    <cellStyle name="40% - Accent4 2 10" xfId="2371"/>
    <cellStyle name="40% - Accent4 2 11" xfId="2372"/>
    <cellStyle name="40% - Accent4 2 12" xfId="2373"/>
    <cellStyle name="40% - Accent4 2 2" xfId="2374"/>
    <cellStyle name="40% - Accent4 2 3" xfId="2375"/>
    <cellStyle name="40% - Accent4 2 4" xfId="2376"/>
    <cellStyle name="40% - Accent4 2 5" xfId="2377"/>
    <cellStyle name="40% - Accent4 2 6" xfId="2378"/>
    <cellStyle name="40% - Accent4 2 7" xfId="2379"/>
    <cellStyle name="40% - Accent4 2 8" xfId="2380"/>
    <cellStyle name="40% - Accent4 2 9" xfId="2381"/>
    <cellStyle name="40% - Accent4 3" xfId="2382"/>
    <cellStyle name="40% - Accent4 4" xfId="2383"/>
    <cellStyle name="40% - Accent4 5" xfId="2384"/>
    <cellStyle name="40% - Accent4 6" xfId="2385"/>
    <cellStyle name="40% - Accent4 7" xfId="2386"/>
    <cellStyle name="40% - Accent4 8" xfId="2387"/>
    <cellStyle name="40% - Accent4 9" xfId="2388"/>
    <cellStyle name="40% - Accent5" xfId="2389"/>
    <cellStyle name="40% - Accent5 10" xfId="2390"/>
    <cellStyle name="40% - Accent5 11" xfId="2391"/>
    <cellStyle name="40% - Accent5 12" xfId="2392"/>
    <cellStyle name="40% - Accent5 13" xfId="2393"/>
    <cellStyle name="40% - Accent5 14" xfId="2394"/>
    <cellStyle name="40% - Accent5 15" xfId="2395"/>
    <cellStyle name="40% - Accent5 16" xfId="2396"/>
    <cellStyle name="40% - Accent5 17" xfId="2397"/>
    <cellStyle name="40% - Accent5 2" xfId="2398"/>
    <cellStyle name="40% - Accent5 2 10" xfId="2399"/>
    <cellStyle name="40% - Accent5 2 11" xfId="2400"/>
    <cellStyle name="40% - Accent5 2 12" xfId="2401"/>
    <cellStyle name="40% - Accent5 2 2" xfId="2402"/>
    <cellStyle name="40% - Accent5 2 3" xfId="2403"/>
    <cellStyle name="40% - Accent5 2 4" xfId="2404"/>
    <cellStyle name="40% - Accent5 2 5" xfId="2405"/>
    <cellStyle name="40% - Accent5 2 6" xfId="2406"/>
    <cellStyle name="40% - Accent5 2 7" xfId="2407"/>
    <cellStyle name="40% - Accent5 2 8" xfId="2408"/>
    <cellStyle name="40% - Accent5 2 9" xfId="2409"/>
    <cellStyle name="40% - Accent5 3" xfId="2410"/>
    <cellStyle name="40% - Accent5 4" xfId="2411"/>
    <cellStyle name="40% - Accent5 5" xfId="2412"/>
    <cellStyle name="40% - Accent5 6" xfId="2413"/>
    <cellStyle name="40% - Accent5 7" xfId="2414"/>
    <cellStyle name="40% - Accent5 8" xfId="2415"/>
    <cellStyle name="40% - Accent5 9" xfId="2416"/>
    <cellStyle name="40% - Accent6" xfId="2417"/>
    <cellStyle name="40% - Accent6 10" xfId="2418"/>
    <cellStyle name="40% - Accent6 11" xfId="2419"/>
    <cellStyle name="40% - Accent6 12" xfId="2420"/>
    <cellStyle name="40% - Accent6 13" xfId="2421"/>
    <cellStyle name="40% - Accent6 14" xfId="2422"/>
    <cellStyle name="40% - Accent6 15" xfId="2423"/>
    <cellStyle name="40% - Accent6 16" xfId="2424"/>
    <cellStyle name="40% - Accent6 17" xfId="2425"/>
    <cellStyle name="40% - Accent6 2" xfId="2426"/>
    <cellStyle name="40% - Accent6 2 10" xfId="2427"/>
    <cellStyle name="40% - Accent6 2 11" xfId="2428"/>
    <cellStyle name="40% - Accent6 2 12" xfId="2429"/>
    <cellStyle name="40% - Accent6 2 2" xfId="2430"/>
    <cellStyle name="40% - Accent6 2 3" xfId="2431"/>
    <cellStyle name="40% - Accent6 2 4" xfId="2432"/>
    <cellStyle name="40% - Accent6 2 5" xfId="2433"/>
    <cellStyle name="40% - Accent6 2 6" xfId="2434"/>
    <cellStyle name="40% - Accent6 2 7" xfId="2435"/>
    <cellStyle name="40% - Accent6 2 8" xfId="2436"/>
    <cellStyle name="40% - Accent6 2 9" xfId="2437"/>
    <cellStyle name="40% - Accent6 3" xfId="2438"/>
    <cellStyle name="40% - Accent6 4" xfId="2439"/>
    <cellStyle name="40% - Accent6 5" xfId="2440"/>
    <cellStyle name="40% - Accent6 6" xfId="2441"/>
    <cellStyle name="40% - Accent6 7" xfId="2442"/>
    <cellStyle name="40% - Accent6 8" xfId="2443"/>
    <cellStyle name="40% - Accent6 9" xfId="2444"/>
    <cellStyle name="40% - Акцент1 10" xfId="2445"/>
    <cellStyle name="40% - Акцент1 11" xfId="2446"/>
    <cellStyle name="40% - Акцент1 2" xfId="2447"/>
    <cellStyle name="40% - Акцент1 2 2" xfId="2448"/>
    <cellStyle name="40% - Акцент1 2 3" xfId="2449"/>
    <cellStyle name="40% - Акцент1 2 4" xfId="2450"/>
    <cellStyle name="40% - Акцент1 2 5" xfId="2451"/>
    <cellStyle name="40% - Акцент1 2 6" xfId="2452"/>
    <cellStyle name="40% - Акцент1 2 7" xfId="2453"/>
    <cellStyle name="40% - Акцент1 2_Б-2_Цветметремонт" xfId="2454"/>
    <cellStyle name="40% - Акцент1 3" xfId="2455"/>
    <cellStyle name="40% - Акцент1 3 2" xfId="2456"/>
    <cellStyle name="40% - Акцент1 4" xfId="2457"/>
    <cellStyle name="40% - Акцент1 5" xfId="2458"/>
    <cellStyle name="40% - Акцент1 6" xfId="2459"/>
    <cellStyle name="40% - Акцент1 7" xfId="2460"/>
    <cellStyle name="40% - Акцент1 8" xfId="2461"/>
    <cellStyle name="40% - Акцент1 9" xfId="2462"/>
    <cellStyle name="40% - Акцент2 10" xfId="2463"/>
    <cellStyle name="40% - Акцент2 11" xfId="2464"/>
    <cellStyle name="40% - Акцент2 2" xfId="2465"/>
    <cellStyle name="40% - Акцент2 2 2" xfId="2466"/>
    <cellStyle name="40% - Акцент2 2 3" xfId="2467"/>
    <cellStyle name="40% - Акцент2 2 4" xfId="2468"/>
    <cellStyle name="40% - Акцент2 2 5" xfId="2469"/>
    <cellStyle name="40% - Акцент2 2 6" xfId="2470"/>
    <cellStyle name="40% - Акцент2 2 7" xfId="2471"/>
    <cellStyle name="40% - Акцент2 2_Б-2_Цветметремонт" xfId="2472"/>
    <cellStyle name="40% - Акцент2 3" xfId="2473"/>
    <cellStyle name="40% - Акцент2 3 2" xfId="2474"/>
    <cellStyle name="40% - Акцент2 4" xfId="2475"/>
    <cellStyle name="40% - Акцент2 5" xfId="2476"/>
    <cellStyle name="40% - Акцент2 6" xfId="2477"/>
    <cellStyle name="40% - Акцент2 7" xfId="2478"/>
    <cellStyle name="40% - Акцент2 8" xfId="2479"/>
    <cellStyle name="40% - Акцент2 9" xfId="2480"/>
    <cellStyle name="40% - Акцент3 10" xfId="2481"/>
    <cellStyle name="40% - Акцент3 11" xfId="2482"/>
    <cellStyle name="40% - Акцент3 2" xfId="2483"/>
    <cellStyle name="40% - Акцент3 2 2" xfId="2484"/>
    <cellStyle name="40% - Акцент3 2 3" xfId="2485"/>
    <cellStyle name="40% - Акцент3 2 4" xfId="2486"/>
    <cellStyle name="40% - Акцент3 2 5" xfId="2487"/>
    <cellStyle name="40% - Акцент3 2 6" xfId="2488"/>
    <cellStyle name="40% - Акцент3 2 7" xfId="2489"/>
    <cellStyle name="40% - Акцент3 2_Б-2_Цветметремонт" xfId="2490"/>
    <cellStyle name="40% - Акцент3 3" xfId="2491"/>
    <cellStyle name="40% - Акцент3 3 2" xfId="2492"/>
    <cellStyle name="40% - Акцент3 4" xfId="2493"/>
    <cellStyle name="40% - Акцент3 5" xfId="2494"/>
    <cellStyle name="40% - Акцент3 6" xfId="2495"/>
    <cellStyle name="40% - Акцент3 7" xfId="2496"/>
    <cellStyle name="40% - Акцент3 8" xfId="2497"/>
    <cellStyle name="40% - Акцент3 9" xfId="2498"/>
    <cellStyle name="40% - Акцент4 10" xfId="2499"/>
    <cellStyle name="40% - Акцент4 11" xfId="2500"/>
    <cellStyle name="40% - Акцент4 2" xfId="2501"/>
    <cellStyle name="40% - Акцент4 2 2" xfId="2502"/>
    <cellStyle name="40% - Акцент4 2 3" xfId="2503"/>
    <cellStyle name="40% - Акцент4 2 4" xfId="2504"/>
    <cellStyle name="40% - Акцент4 2 5" xfId="2505"/>
    <cellStyle name="40% - Акцент4 2 6" xfId="2506"/>
    <cellStyle name="40% - Акцент4 2 7" xfId="2507"/>
    <cellStyle name="40% - Акцент4 2_Б-2_Цветметремонт" xfId="2508"/>
    <cellStyle name="40% - Акцент4 3" xfId="2509"/>
    <cellStyle name="40% - Акцент4 3 2" xfId="2510"/>
    <cellStyle name="40% - Акцент4 4" xfId="2511"/>
    <cellStyle name="40% - Акцент4 5" xfId="2512"/>
    <cellStyle name="40% - Акцент4 6" xfId="2513"/>
    <cellStyle name="40% - Акцент4 7" xfId="2514"/>
    <cellStyle name="40% - Акцент4 8" xfId="2515"/>
    <cellStyle name="40% - Акцент4 9" xfId="2516"/>
    <cellStyle name="40% - Акцент5 10" xfId="2517"/>
    <cellStyle name="40% - Акцент5 11" xfId="2518"/>
    <cellStyle name="40% - Акцент5 2" xfId="2519"/>
    <cellStyle name="40% - Акцент5 2 2" xfId="2520"/>
    <cellStyle name="40% - Акцент5 2 3" xfId="2521"/>
    <cellStyle name="40% - Акцент5 2 4" xfId="2522"/>
    <cellStyle name="40% - Акцент5 2 5" xfId="2523"/>
    <cellStyle name="40% - Акцент5 2 6" xfId="2524"/>
    <cellStyle name="40% - Акцент5 2 7" xfId="2525"/>
    <cellStyle name="40% - Акцент5 2_Б-2_Цветметремонт" xfId="2526"/>
    <cellStyle name="40% - Акцент5 3" xfId="2527"/>
    <cellStyle name="40% - Акцент5 3 2" xfId="2528"/>
    <cellStyle name="40% - Акцент5 4" xfId="2529"/>
    <cellStyle name="40% - Акцент5 5" xfId="2530"/>
    <cellStyle name="40% - Акцент5 6" xfId="2531"/>
    <cellStyle name="40% - Акцент5 7" xfId="2532"/>
    <cellStyle name="40% - Акцент5 8" xfId="2533"/>
    <cellStyle name="40% - Акцент5 9" xfId="2534"/>
    <cellStyle name="40% - Акцент6 10" xfId="2535"/>
    <cellStyle name="40% - Акцент6 11" xfId="2536"/>
    <cellStyle name="40% - Акцент6 2" xfId="2537"/>
    <cellStyle name="40% - Акцент6 2 2" xfId="2538"/>
    <cellStyle name="40% - Акцент6 2 3" xfId="2539"/>
    <cellStyle name="40% - Акцент6 2 4" xfId="2540"/>
    <cellStyle name="40% - Акцент6 2 5" xfId="2541"/>
    <cellStyle name="40% - Акцент6 2 6" xfId="2542"/>
    <cellStyle name="40% - Акцент6 2 7" xfId="2543"/>
    <cellStyle name="40% - Акцент6 2_Б-2_Цветметремонт" xfId="2544"/>
    <cellStyle name="40% - Акцент6 3" xfId="2545"/>
    <cellStyle name="40% - Акцент6 3 2" xfId="2546"/>
    <cellStyle name="40% - Акцент6 4" xfId="2547"/>
    <cellStyle name="40% - Акцент6 5" xfId="2548"/>
    <cellStyle name="40% - Акцент6 6" xfId="2549"/>
    <cellStyle name="40% - Акцент6 7" xfId="2550"/>
    <cellStyle name="40% - Акцент6 8" xfId="2551"/>
    <cellStyle name="40% - Акцент6 9" xfId="2552"/>
    <cellStyle name="40% - アクセント 1" xfId="2553"/>
    <cellStyle name="40% - アクセント 1 2" xfId="2554"/>
    <cellStyle name="40% - アクセント 2" xfId="2555"/>
    <cellStyle name="40% - アクセント 2 2" xfId="2556"/>
    <cellStyle name="40% - アクセント 3" xfId="2557"/>
    <cellStyle name="40% - アクセント 3 2" xfId="2558"/>
    <cellStyle name="40% - アクセント 4" xfId="2559"/>
    <cellStyle name="40% - アクセント 4 2" xfId="2560"/>
    <cellStyle name="40% - アクセント 5" xfId="2561"/>
    <cellStyle name="40% - アクセント 5 2" xfId="2562"/>
    <cellStyle name="40% - アクセント 6" xfId="2563"/>
    <cellStyle name="40% - アクセント 6 2" xfId="2564"/>
    <cellStyle name="60% - Accent1" xfId="2565"/>
    <cellStyle name="60% - Accent1 10" xfId="2566"/>
    <cellStyle name="60% - Accent1 11" xfId="2567"/>
    <cellStyle name="60% - Accent1 12" xfId="2568"/>
    <cellStyle name="60% - Accent1 13" xfId="2569"/>
    <cellStyle name="60% - Accent1 14" xfId="2570"/>
    <cellStyle name="60% - Accent1 15" xfId="2571"/>
    <cellStyle name="60% - Accent1 16" xfId="2572"/>
    <cellStyle name="60% - Accent1 17" xfId="2573"/>
    <cellStyle name="60% - Accent1 2" xfId="2574"/>
    <cellStyle name="60% - Accent1 2 10" xfId="2575"/>
    <cellStyle name="60% - Accent1 2 11" xfId="2576"/>
    <cellStyle name="60% - Accent1 2 12" xfId="2577"/>
    <cellStyle name="60% - Accent1 2 2" xfId="2578"/>
    <cellStyle name="60% - Accent1 2 3" xfId="2579"/>
    <cellStyle name="60% - Accent1 2 4" xfId="2580"/>
    <cellStyle name="60% - Accent1 2 5" xfId="2581"/>
    <cellStyle name="60% - Accent1 2 6" xfId="2582"/>
    <cellStyle name="60% - Accent1 2 7" xfId="2583"/>
    <cellStyle name="60% - Accent1 2 8" xfId="2584"/>
    <cellStyle name="60% - Accent1 2 9" xfId="2585"/>
    <cellStyle name="60% - Accent1 3" xfId="2586"/>
    <cellStyle name="60% - Accent1 4" xfId="2587"/>
    <cellStyle name="60% - Accent1 5" xfId="2588"/>
    <cellStyle name="60% - Accent1 6" xfId="2589"/>
    <cellStyle name="60% - Accent1 7" xfId="2590"/>
    <cellStyle name="60% - Accent1 8" xfId="2591"/>
    <cellStyle name="60% - Accent1 9" xfId="2592"/>
    <cellStyle name="60% - Accent2" xfId="2593"/>
    <cellStyle name="60% - Accent2 10" xfId="2594"/>
    <cellStyle name="60% - Accent2 11" xfId="2595"/>
    <cellStyle name="60% - Accent2 12" xfId="2596"/>
    <cellStyle name="60% - Accent2 13" xfId="2597"/>
    <cellStyle name="60% - Accent2 14" xfId="2598"/>
    <cellStyle name="60% - Accent2 15" xfId="2599"/>
    <cellStyle name="60% - Accent2 16" xfId="2600"/>
    <cellStyle name="60% - Accent2 17" xfId="2601"/>
    <cellStyle name="60% - Accent2 2" xfId="2602"/>
    <cellStyle name="60% - Accent2 2 10" xfId="2603"/>
    <cellStyle name="60% - Accent2 2 11" xfId="2604"/>
    <cellStyle name="60% - Accent2 2 12" xfId="2605"/>
    <cellStyle name="60% - Accent2 2 2" xfId="2606"/>
    <cellStyle name="60% - Accent2 2 3" xfId="2607"/>
    <cellStyle name="60% - Accent2 2 4" xfId="2608"/>
    <cellStyle name="60% - Accent2 2 5" xfId="2609"/>
    <cellStyle name="60% - Accent2 2 6" xfId="2610"/>
    <cellStyle name="60% - Accent2 2 7" xfId="2611"/>
    <cellStyle name="60% - Accent2 2 8" xfId="2612"/>
    <cellStyle name="60% - Accent2 2 9" xfId="2613"/>
    <cellStyle name="60% - Accent2 3" xfId="2614"/>
    <cellStyle name="60% - Accent2 4" xfId="2615"/>
    <cellStyle name="60% - Accent2 5" xfId="2616"/>
    <cellStyle name="60% - Accent2 6" xfId="2617"/>
    <cellStyle name="60% - Accent2 7" xfId="2618"/>
    <cellStyle name="60% - Accent2 8" xfId="2619"/>
    <cellStyle name="60% - Accent2 9" xfId="2620"/>
    <cellStyle name="60% - Accent3" xfId="2621"/>
    <cellStyle name="60% - Accent3 10" xfId="2622"/>
    <cellStyle name="60% - Accent3 11" xfId="2623"/>
    <cellStyle name="60% - Accent3 12" xfId="2624"/>
    <cellStyle name="60% - Accent3 13" xfId="2625"/>
    <cellStyle name="60% - Accent3 14" xfId="2626"/>
    <cellStyle name="60% - Accent3 15" xfId="2627"/>
    <cellStyle name="60% - Accent3 16" xfId="2628"/>
    <cellStyle name="60% - Accent3 17" xfId="2629"/>
    <cellStyle name="60% - Accent3 2" xfId="2630"/>
    <cellStyle name="60% - Accent3 2 10" xfId="2631"/>
    <cellStyle name="60% - Accent3 2 11" xfId="2632"/>
    <cellStyle name="60% - Accent3 2 12" xfId="2633"/>
    <cellStyle name="60% - Accent3 2 2" xfId="2634"/>
    <cellStyle name="60% - Accent3 2 3" xfId="2635"/>
    <cellStyle name="60% - Accent3 2 4" xfId="2636"/>
    <cellStyle name="60% - Accent3 2 5" xfId="2637"/>
    <cellStyle name="60% - Accent3 2 6" xfId="2638"/>
    <cellStyle name="60% - Accent3 2 7" xfId="2639"/>
    <cellStyle name="60% - Accent3 2 8" xfId="2640"/>
    <cellStyle name="60% - Accent3 2 9" xfId="2641"/>
    <cellStyle name="60% - Accent3 3" xfId="2642"/>
    <cellStyle name="60% - Accent3 4" xfId="2643"/>
    <cellStyle name="60% - Accent3 5" xfId="2644"/>
    <cellStyle name="60% - Accent3 6" xfId="2645"/>
    <cellStyle name="60% - Accent3 7" xfId="2646"/>
    <cellStyle name="60% - Accent3 8" xfId="2647"/>
    <cellStyle name="60% - Accent3 9" xfId="2648"/>
    <cellStyle name="60% - Accent4" xfId="2649"/>
    <cellStyle name="60% - Accent4 10" xfId="2650"/>
    <cellStyle name="60% - Accent4 11" xfId="2651"/>
    <cellStyle name="60% - Accent4 12" xfId="2652"/>
    <cellStyle name="60% - Accent4 13" xfId="2653"/>
    <cellStyle name="60% - Accent4 14" xfId="2654"/>
    <cellStyle name="60% - Accent4 15" xfId="2655"/>
    <cellStyle name="60% - Accent4 16" xfId="2656"/>
    <cellStyle name="60% - Accent4 17" xfId="2657"/>
    <cellStyle name="60% - Accent4 2" xfId="2658"/>
    <cellStyle name="60% - Accent4 2 10" xfId="2659"/>
    <cellStyle name="60% - Accent4 2 11" xfId="2660"/>
    <cellStyle name="60% - Accent4 2 12" xfId="2661"/>
    <cellStyle name="60% - Accent4 2 2" xfId="2662"/>
    <cellStyle name="60% - Accent4 2 3" xfId="2663"/>
    <cellStyle name="60% - Accent4 2 4" xfId="2664"/>
    <cellStyle name="60% - Accent4 2 5" xfId="2665"/>
    <cellStyle name="60% - Accent4 2 6" xfId="2666"/>
    <cellStyle name="60% - Accent4 2 7" xfId="2667"/>
    <cellStyle name="60% - Accent4 2 8" xfId="2668"/>
    <cellStyle name="60% - Accent4 2 9" xfId="2669"/>
    <cellStyle name="60% - Accent4 3" xfId="2670"/>
    <cellStyle name="60% - Accent4 4" xfId="2671"/>
    <cellStyle name="60% - Accent4 5" xfId="2672"/>
    <cellStyle name="60% - Accent4 6" xfId="2673"/>
    <cellStyle name="60% - Accent4 7" xfId="2674"/>
    <cellStyle name="60% - Accent4 8" xfId="2675"/>
    <cellStyle name="60% - Accent4 9" xfId="2676"/>
    <cellStyle name="60% - Accent5" xfId="2677"/>
    <cellStyle name="60% - Accent5 10" xfId="2678"/>
    <cellStyle name="60% - Accent5 11" xfId="2679"/>
    <cellStyle name="60% - Accent5 12" xfId="2680"/>
    <cellStyle name="60% - Accent5 13" xfId="2681"/>
    <cellStyle name="60% - Accent5 14" xfId="2682"/>
    <cellStyle name="60% - Accent5 15" xfId="2683"/>
    <cellStyle name="60% - Accent5 16" xfId="2684"/>
    <cellStyle name="60% - Accent5 17" xfId="2685"/>
    <cellStyle name="60% - Accent5 2" xfId="2686"/>
    <cellStyle name="60% - Accent5 2 10" xfId="2687"/>
    <cellStyle name="60% - Accent5 2 11" xfId="2688"/>
    <cellStyle name="60% - Accent5 2 12" xfId="2689"/>
    <cellStyle name="60% - Accent5 2 2" xfId="2690"/>
    <cellStyle name="60% - Accent5 2 3" xfId="2691"/>
    <cellStyle name="60% - Accent5 2 4" xfId="2692"/>
    <cellStyle name="60% - Accent5 2 5" xfId="2693"/>
    <cellStyle name="60% - Accent5 2 6" xfId="2694"/>
    <cellStyle name="60% - Accent5 2 7" xfId="2695"/>
    <cellStyle name="60% - Accent5 2 8" xfId="2696"/>
    <cellStyle name="60% - Accent5 2 9" xfId="2697"/>
    <cellStyle name="60% - Accent5 3" xfId="2698"/>
    <cellStyle name="60% - Accent5 4" xfId="2699"/>
    <cellStyle name="60% - Accent5 5" xfId="2700"/>
    <cellStyle name="60% - Accent5 6" xfId="2701"/>
    <cellStyle name="60% - Accent5 7" xfId="2702"/>
    <cellStyle name="60% - Accent5 8" xfId="2703"/>
    <cellStyle name="60% - Accent5 9" xfId="2704"/>
    <cellStyle name="60% - Accent6" xfId="2705"/>
    <cellStyle name="60% - Accent6 10" xfId="2706"/>
    <cellStyle name="60% - Accent6 11" xfId="2707"/>
    <cellStyle name="60% - Accent6 12" xfId="2708"/>
    <cellStyle name="60% - Accent6 13" xfId="2709"/>
    <cellStyle name="60% - Accent6 14" xfId="2710"/>
    <cellStyle name="60% - Accent6 15" xfId="2711"/>
    <cellStyle name="60% - Accent6 16" xfId="2712"/>
    <cellStyle name="60% - Accent6 17" xfId="2713"/>
    <cellStyle name="60% - Accent6 2" xfId="2714"/>
    <cellStyle name="60% - Accent6 2 10" xfId="2715"/>
    <cellStyle name="60% - Accent6 2 11" xfId="2716"/>
    <cellStyle name="60% - Accent6 2 12" xfId="2717"/>
    <cellStyle name="60% - Accent6 2 2" xfId="2718"/>
    <cellStyle name="60% - Accent6 2 3" xfId="2719"/>
    <cellStyle name="60% - Accent6 2 4" xfId="2720"/>
    <cellStyle name="60% - Accent6 2 5" xfId="2721"/>
    <cellStyle name="60% - Accent6 2 6" xfId="2722"/>
    <cellStyle name="60% - Accent6 2 7" xfId="2723"/>
    <cellStyle name="60% - Accent6 2 8" xfId="2724"/>
    <cellStyle name="60% - Accent6 2 9" xfId="2725"/>
    <cellStyle name="60% - Accent6 3" xfId="2726"/>
    <cellStyle name="60% - Accent6 4" xfId="2727"/>
    <cellStyle name="60% - Accent6 5" xfId="2728"/>
    <cellStyle name="60% - Accent6 6" xfId="2729"/>
    <cellStyle name="60% - Accent6 7" xfId="2730"/>
    <cellStyle name="60% - Accent6 8" xfId="2731"/>
    <cellStyle name="60% - Accent6 9" xfId="2732"/>
    <cellStyle name="60% - Акцент1 10" xfId="2733"/>
    <cellStyle name="60% - Акцент1 11" xfId="2734"/>
    <cellStyle name="60% - Акцент1 2" xfId="2735"/>
    <cellStyle name="60% - Акцент1 2 2" xfId="2736"/>
    <cellStyle name="60% - Акцент1 2 3" xfId="2737"/>
    <cellStyle name="60% - Акцент1 2 4" xfId="2738"/>
    <cellStyle name="60% - Акцент1 2 5" xfId="2739"/>
    <cellStyle name="60% - Акцент1 2 6" xfId="2740"/>
    <cellStyle name="60% - Акцент1 2 7" xfId="2741"/>
    <cellStyle name="60% - Акцент1 2_Б-2_Цветметремонт" xfId="2742"/>
    <cellStyle name="60% - Акцент1 3" xfId="2743"/>
    <cellStyle name="60% - Акцент1 3 2" xfId="2744"/>
    <cellStyle name="60% - Акцент1 4" xfId="2745"/>
    <cellStyle name="60% - Акцент1 5" xfId="2746"/>
    <cellStyle name="60% - Акцент1 6" xfId="2747"/>
    <cellStyle name="60% - Акцент1 7" xfId="2748"/>
    <cellStyle name="60% - Акцент1 8" xfId="2749"/>
    <cellStyle name="60% - Акцент1 9" xfId="2750"/>
    <cellStyle name="60% - Акцент2 10" xfId="2751"/>
    <cellStyle name="60% - Акцент2 11" xfId="2752"/>
    <cellStyle name="60% - Акцент2 2" xfId="2753"/>
    <cellStyle name="60% - Акцент2 2 2" xfId="2754"/>
    <cellStyle name="60% - Акцент2 2 3" xfId="2755"/>
    <cellStyle name="60% - Акцент2 2 4" xfId="2756"/>
    <cellStyle name="60% - Акцент2 2 5" xfId="2757"/>
    <cellStyle name="60% - Акцент2 2 6" xfId="2758"/>
    <cellStyle name="60% - Акцент2 2 7" xfId="2759"/>
    <cellStyle name="60% - Акцент2 2_Б-2_Цветметремонт" xfId="2760"/>
    <cellStyle name="60% - Акцент2 3" xfId="2761"/>
    <cellStyle name="60% - Акцент2 3 2" xfId="2762"/>
    <cellStyle name="60% - Акцент2 4" xfId="2763"/>
    <cellStyle name="60% - Акцент2 5" xfId="2764"/>
    <cellStyle name="60% - Акцент2 6" xfId="2765"/>
    <cellStyle name="60% - Акцент2 7" xfId="2766"/>
    <cellStyle name="60% - Акцент2 8" xfId="2767"/>
    <cellStyle name="60% - Акцент2 9" xfId="2768"/>
    <cellStyle name="60% - Акцент3 10" xfId="2769"/>
    <cellStyle name="60% - Акцент3 11" xfId="2770"/>
    <cellStyle name="60% - Акцент3 2" xfId="2771"/>
    <cellStyle name="60% - Акцент3 2 2" xfId="2772"/>
    <cellStyle name="60% - Акцент3 2 3" xfId="2773"/>
    <cellStyle name="60% - Акцент3 2 4" xfId="2774"/>
    <cellStyle name="60% - Акцент3 2 5" xfId="2775"/>
    <cellStyle name="60% - Акцент3 2 6" xfId="2776"/>
    <cellStyle name="60% - Акцент3 2 7" xfId="2777"/>
    <cellStyle name="60% - Акцент3 2_Б-2_Цветметремонт" xfId="2778"/>
    <cellStyle name="60% - Акцент3 3" xfId="2779"/>
    <cellStyle name="60% - Акцент3 3 2" xfId="2780"/>
    <cellStyle name="60% - Акцент3 4" xfId="2781"/>
    <cellStyle name="60% - Акцент3 5" xfId="2782"/>
    <cellStyle name="60% - Акцент3 6" xfId="2783"/>
    <cellStyle name="60% - Акцент3 7" xfId="2784"/>
    <cellStyle name="60% - Акцент3 8" xfId="2785"/>
    <cellStyle name="60% - Акцент3 9" xfId="2786"/>
    <cellStyle name="60% - Акцент4 10" xfId="2787"/>
    <cellStyle name="60% - Акцент4 11" xfId="2788"/>
    <cellStyle name="60% - Акцент4 2" xfId="2789"/>
    <cellStyle name="60% - Акцент4 2 2" xfId="2790"/>
    <cellStyle name="60% - Акцент4 2 3" xfId="2791"/>
    <cellStyle name="60% - Акцент4 2 4" xfId="2792"/>
    <cellStyle name="60% - Акцент4 2 5" xfId="2793"/>
    <cellStyle name="60% - Акцент4 2 6" xfId="2794"/>
    <cellStyle name="60% - Акцент4 2 7" xfId="2795"/>
    <cellStyle name="60% - Акцент4 2_Б-2_Цветметремонт" xfId="2796"/>
    <cellStyle name="60% - Акцент4 3" xfId="2797"/>
    <cellStyle name="60% - Акцент4 3 2" xfId="2798"/>
    <cellStyle name="60% - Акцент4 4" xfId="2799"/>
    <cellStyle name="60% - Акцент4 5" xfId="2800"/>
    <cellStyle name="60% - Акцент4 6" xfId="2801"/>
    <cellStyle name="60% - Акцент4 7" xfId="2802"/>
    <cellStyle name="60% - Акцент4 8" xfId="2803"/>
    <cellStyle name="60% - Акцент4 9" xfId="2804"/>
    <cellStyle name="60% - Акцент5 10" xfId="2805"/>
    <cellStyle name="60% - Акцент5 11" xfId="2806"/>
    <cellStyle name="60% - Акцент5 2" xfId="2807"/>
    <cellStyle name="60% - Акцент5 2 2" xfId="2808"/>
    <cellStyle name="60% - Акцент5 2 3" xfId="2809"/>
    <cellStyle name="60% - Акцент5 2 4" xfId="2810"/>
    <cellStyle name="60% - Акцент5 2 5" xfId="2811"/>
    <cellStyle name="60% - Акцент5 2 6" xfId="2812"/>
    <cellStyle name="60% - Акцент5 2 7" xfId="2813"/>
    <cellStyle name="60% - Акцент5 2_Б-2_Цветметремонт" xfId="2814"/>
    <cellStyle name="60% - Акцент5 3" xfId="2815"/>
    <cellStyle name="60% - Акцент5 3 2" xfId="2816"/>
    <cellStyle name="60% - Акцент5 4" xfId="2817"/>
    <cellStyle name="60% - Акцент5 5" xfId="2818"/>
    <cellStyle name="60% - Акцент5 6" xfId="2819"/>
    <cellStyle name="60% - Акцент5 7" xfId="2820"/>
    <cellStyle name="60% - Акцент5 8" xfId="2821"/>
    <cellStyle name="60% - Акцент5 9" xfId="2822"/>
    <cellStyle name="60% - Акцент6 10" xfId="2823"/>
    <cellStyle name="60% - Акцент6 11" xfId="2824"/>
    <cellStyle name="60% - Акцент6 2" xfId="2825"/>
    <cellStyle name="60% - Акцент6 2 2" xfId="2826"/>
    <cellStyle name="60% - Акцент6 2 3" xfId="2827"/>
    <cellStyle name="60% - Акцент6 2 4" xfId="2828"/>
    <cellStyle name="60% - Акцент6 2 5" xfId="2829"/>
    <cellStyle name="60% - Акцент6 2 6" xfId="2830"/>
    <cellStyle name="60% - Акцент6 2 7" xfId="2831"/>
    <cellStyle name="60% - Акцент6 2_Б-2_Цветметремонт" xfId="2832"/>
    <cellStyle name="60% - Акцент6 3" xfId="2833"/>
    <cellStyle name="60% - Акцент6 3 2" xfId="2834"/>
    <cellStyle name="60% - Акцент6 4" xfId="2835"/>
    <cellStyle name="60% - Акцент6 5" xfId="2836"/>
    <cellStyle name="60% - Акцент6 6" xfId="2837"/>
    <cellStyle name="60% - Акцент6 7" xfId="2838"/>
    <cellStyle name="60% - Акцент6 8" xfId="2839"/>
    <cellStyle name="60% - Акцент6 9" xfId="2840"/>
    <cellStyle name="60% - アクセント 1" xfId="2841"/>
    <cellStyle name="60% - アクセント 1 2" xfId="2842"/>
    <cellStyle name="60% - アクセント 2" xfId="2843"/>
    <cellStyle name="60% - アクセント 2 2" xfId="2844"/>
    <cellStyle name="60% - アクセント 3" xfId="2845"/>
    <cellStyle name="60% - アクセント 3 2" xfId="2846"/>
    <cellStyle name="60% - アクセント 4" xfId="2847"/>
    <cellStyle name="60% - アクセント 4 2" xfId="2848"/>
    <cellStyle name="60% - アクセント 5" xfId="2849"/>
    <cellStyle name="60% - アクセント 5 2" xfId="2850"/>
    <cellStyle name="60% - アクセント 6" xfId="2851"/>
    <cellStyle name="60% - アクセント 6 2" xfId="2852"/>
    <cellStyle name="6Code" xfId="2853"/>
    <cellStyle name="8pt" xfId="2854"/>
    <cellStyle name="Aaia?iue [0]_vaqduGfTSN7qyUJNWHRlcWo3H" xfId="2855"/>
    <cellStyle name="Aaia?iue_vaqduGfTSN7qyUJNWHRlcWo3H" xfId="2856"/>
    <cellStyle name="Äåíåæíûé [0]_vaqduGfTSN7qyUJNWHRlcWo3H" xfId="2857"/>
    <cellStyle name="Äåíåæíûé_vaqduGfTSN7qyUJNWHRlcWo3H" xfId="2858"/>
    <cellStyle name="Accent1" xfId="2859"/>
    <cellStyle name="Accent1 - 20%" xfId="2860"/>
    <cellStyle name="Accent1 - 40%" xfId="2861"/>
    <cellStyle name="Accent1 - 60%" xfId="2862"/>
    <cellStyle name="Accent1 10" xfId="2863"/>
    <cellStyle name="Accent1 11" xfId="2864"/>
    <cellStyle name="Accent1 12" xfId="2865"/>
    <cellStyle name="Accent1 13" xfId="2866"/>
    <cellStyle name="Accent1 14" xfId="2867"/>
    <cellStyle name="Accent1 15" xfId="2868"/>
    <cellStyle name="Accent1 16" xfId="2869"/>
    <cellStyle name="Accent1 17" xfId="2870"/>
    <cellStyle name="Accent1 2" xfId="2871"/>
    <cellStyle name="Accent1 2 10" xfId="2872"/>
    <cellStyle name="Accent1 2 11" xfId="2873"/>
    <cellStyle name="Accent1 2 12" xfId="2874"/>
    <cellStyle name="Accent1 2 2" xfId="2875"/>
    <cellStyle name="Accent1 2 3" xfId="2876"/>
    <cellStyle name="Accent1 2 4" xfId="2877"/>
    <cellStyle name="Accent1 2 5" xfId="2878"/>
    <cellStyle name="Accent1 2 6" xfId="2879"/>
    <cellStyle name="Accent1 2 7" xfId="2880"/>
    <cellStyle name="Accent1 2 8" xfId="2881"/>
    <cellStyle name="Accent1 2 9" xfId="2882"/>
    <cellStyle name="Accent1 3" xfId="2883"/>
    <cellStyle name="Accent1 4" xfId="2884"/>
    <cellStyle name="Accent1 5" xfId="2885"/>
    <cellStyle name="Accent1 6" xfId="2886"/>
    <cellStyle name="Accent1 7" xfId="2887"/>
    <cellStyle name="Accent1 8" xfId="2888"/>
    <cellStyle name="Accent1 9" xfId="2889"/>
    <cellStyle name="Accent1_Критерии RAB" xfId="2890"/>
    <cellStyle name="Accent2" xfId="2891"/>
    <cellStyle name="Accent2 - 20%" xfId="2892"/>
    <cellStyle name="Accent2 - 40%" xfId="2893"/>
    <cellStyle name="Accent2 - 60%" xfId="2894"/>
    <cellStyle name="Accent2 10" xfId="2895"/>
    <cellStyle name="Accent2 11" xfId="2896"/>
    <cellStyle name="Accent2 12" xfId="2897"/>
    <cellStyle name="Accent2 13" xfId="2898"/>
    <cellStyle name="Accent2 14" xfId="2899"/>
    <cellStyle name="Accent2 15" xfId="2900"/>
    <cellStyle name="Accent2 16" xfId="2901"/>
    <cellStyle name="Accent2 17" xfId="2902"/>
    <cellStyle name="Accent2 2" xfId="2903"/>
    <cellStyle name="Accent2 2 10" xfId="2904"/>
    <cellStyle name="Accent2 2 11" xfId="2905"/>
    <cellStyle name="Accent2 2 12" xfId="2906"/>
    <cellStyle name="Accent2 2 2" xfId="2907"/>
    <cellStyle name="Accent2 2 3" xfId="2908"/>
    <cellStyle name="Accent2 2 4" xfId="2909"/>
    <cellStyle name="Accent2 2 5" xfId="2910"/>
    <cellStyle name="Accent2 2 6" xfId="2911"/>
    <cellStyle name="Accent2 2 7" xfId="2912"/>
    <cellStyle name="Accent2 2 8" xfId="2913"/>
    <cellStyle name="Accent2 2 9" xfId="2914"/>
    <cellStyle name="Accent2 3" xfId="2915"/>
    <cellStyle name="Accent2 4" xfId="2916"/>
    <cellStyle name="Accent2 5" xfId="2917"/>
    <cellStyle name="Accent2 6" xfId="2918"/>
    <cellStyle name="Accent2 7" xfId="2919"/>
    <cellStyle name="Accent2 8" xfId="2920"/>
    <cellStyle name="Accent2 9" xfId="2921"/>
    <cellStyle name="Accent2_Критерии RAB" xfId="2922"/>
    <cellStyle name="Accent3" xfId="2923"/>
    <cellStyle name="Accent3 - 20%" xfId="2924"/>
    <cellStyle name="Accent3 - 40%" xfId="2925"/>
    <cellStyle name="Accent3 - 60%" xfId="2926"/>
    <cellStyle name="Accent3 10" xfId="2927"/>
    <cellStyle name="Accent3 11" xfId="2928"/>
    <cellStyle name="Accent3 12" xfId="2929"/>
    <cellStyle name="Accent3 13" xfId="2930"/>
    <cellStyle name="Accent3 14" xfId="2931"/>
    <cellStyle name="Accent3 15" xfId="2932"/>
    <cellStyle name="Accent3 16" xfId="2933"/>
    <cellStyle name="Accent3 17" xfId="2934"/>
    <cellStyle name="Accent3 2" xfId="2935"/>
    <cellStyle name="Accent3 2 10" xfId="2936"/>
    <cellStyle name="Accent3 2 11" xfId="2937"/>
    <cellStyle name="Accent3 2 12" xfId="2938"/>
    <cellStyle name="Accent3 2 2" xfId="2939"/>
    <cellStyle name="Accent3 2 3" xfId="2940"/>
    <cellStyle name="Accent3 2 4" xfId="2941"/>
    <cellStyle name="Accent3 2 5" xfId="2942"/>
    <cellStyle name="Accent3 2 6" xfId="2943"/>
    <cellStyle name="Accent3 2 7" xfId="2944"/>
    <cellStyle name="Accent3 2 8" xfId="2945"/>
    <cellStyle name="Accent3 2 9" xfId="2946"/>
    <cellStyle name="Accent3 3" xfId="2947"/>
    <cellStyle name="Accent3 4" xfId="2948"/>
    <cellStyle name="Accent3 5" xfId="2949"/>
    <cellStyle name="Accent3 6" xfId="2950"/>
    <cellStyle name="Accent3 7" xfId="2951"/>
    <cellStyle name="Accent3 8" xfId="2952"/>
    <cellStyle name="Accent3 9" xfId="2953"/>
    <cellStyle name="Accent3_Критерии RAB" xfId="2954"/>
    <cellStyle name="Accent4" xfId="2955"/>
    <cellStyle name="Accent4 - 20%" xfId="2956"/>
    <cellStyle name="Accent4 - 40%" xfId="2957"/>
    <cellStyle name="Accent4 - 60%" xfId="2958"/>
    <cellStyle name="Accent4 10" xfId="2959"/>
    <cellStyle name="Accent4 11" xfId="2960"/>
    <cellStyle name="Accent4 12" xfId="2961"/>
    <cellStyle name="Accent4 13" xfId="2962"/>
    <cellStyle name="Accent4 14" xfId="2963"/>
    <cellStyle name="Accent4 15" xfId="2964"/>
    <cellStyle name="Accent4 16" xfId="2965"/>
    <cellStyle name="Accent4 17" xfId="2966"/>
    <cellStyle name="Accent4 2" xfId="2967"/>
    <cellStyle name="Accent4 2 10" xfId="2968"/>
    <cellStyle name="Accent4 2 11" xfId="2969"/>
    <cellStyle name="Accent4 2 12" xfId="2970"/>
    <cellStyle name="Accent4 2 2" xfId="2971"/>
    <cellStyle name="Accent4 2 3" xfId="2972"/>
    <cellStyle name="Accent4 2 4" xfId="2973"/>
    <cellStyle name="Accent4 2 5" xfId="2974"/>
    <cellStyle name="Accent4 2 6" xfId="2975"/>
    <cellStyle name="Accent4 2 7" xfId="2976"/>
    <cellStyle name="Accent4 2 8" xfId="2977"/>
    <cellStyle name="Accent4 2 9" xfId="2978"/>
    <cellStyle name="Accent4 3" xfId="2979"/>
    <cellStyle name="Accent4 4" xfId="2980"/>
    <cellStyle name="Accent4 5" xfId="2981"/>
    <cellStyle name="Accent4 6" xfId="2982"/>
    <cellStyle name="Accent4 7" xfId="2983"/>
    <cellStyle name="Accent4 8" xfId="2984"/>
    <cellStyle name="Accent4 9" xfId="2985"/>
    <cellStyle name="Accent4_Критерии RAB" xfId="2986"/>
    <cellStyle name="Accent5" xfId="2987"/>
    <cellStyle name="Accent5 - 20%" xfId="2988"/>
    <cellStyle name="Accent5 - 40%" xfId="2989"/>
    <cellStyle name="Accent5 - 60%" xfId="2990"/>
    <cellStyle name="Accent5 10" xfId="2991"/>
    <cellStyle name="Accent5 11" xfId="2992"/>
    <cellStyle name="Accent5 12" xfId="2993"/>
    <cellStyle name="Accent5 13" xfId="2994"/>
    <cellStyle name="Accent5 14" xfId="2995"/>
    <cellStyle name="Accent5 15" xfId="2996"/>
    <cellStyle name="Accent5 16" xfId="2997"/>
    <cellStyle name="Accent5 17" xfId="2998"/>
    <cellStyle name="Accent5 2" xfId="2999"/>
    <cellStyle name="Accent5 2 10" xfId="3000"/>
    <cellStyle name="Accent5 2 11" xfId="3001"/>
    <cellStyle name="Accent5 2 12" xfId="3002"/>
    <cellStyle name="Accent5 2 2" xfId="3003"/>
    <cellStyle name="Accent5 2 3" xfId="3004"/>
    <cellStyle name="Accent5 2 4" xfId="3005"/>
    <cellStyle name="Accent5 2 5" xfId="3006"/>
    <cellStyle name="Accent5 2 6" xfId="3007"/>
    <cellStyle name="Accent5 2 7" xfId="3008"/>
    <cellStyle name="Accent5 2 8" xfId="3009"/>
    <cellStyle name="Accent5 2 9" xfId="3010"/>
    <cellStyle name="Accent5 3" xfId="3011"/>
    <cellStyle name="Accent5 4" xfId="3012"/>
    <cellStyle name="Accent5 5" xfId="3013"/>
    <cellStyle name="Accent5 6" xfId="3014"/>
    <cellStyle name="Accent5 7" xfId="3015"/>
    <cellStyle name="Accent5 8" xfId="3016"/>
    <cellStyle name="Accent5 9" xfId="3017"/>
    <cellStyle name="Accent5_Критерии RAB" xfId="3018"/>
    <cellStyle name="Accent6" xfId="3019"/>
    <cellStyle name="Accent6 - 20%" xfId="3020"/>
    <cellStyle name="Accent6 - 40%" xfId="3021"/>
    <cellStyle name="Accent6 - 60%" xfId="3022"/>
    <cellStyle name="Accent6 10" xfId="3023"/>
    <cellStyle name="Accent6 11" xfId="3024"/>
    <cellStyle name="Accent6 12" xfId="3025"/>
    <cellStyle name="Accent6 13" xfId="3026"/>
    <cellStyle name="Accent6 14" xfId="3027"/>
    <cellStyle name="Accent6 15" xfId="3028"/>
    <cellStyle name="Accent6 16" xfId="3029"/>
    <cellStyle name="Accent6 17" xfId="3030"/>
    <cellStyle name="Accent6 2" xfId="3031"/>
    <cellStyle name="Accent6 2 10" xfId="3032"/>
    <cellStyle name="Accent6 2 11" xfId="3033"/>
    <cellStyle name="Accent6 2 12" xfId="3034"/>
    <cellStyle name="Accent6 2 2" xfId="3035"/>
    <cellStyle name="Accent6 2 3" xfId="3036"/>
    <cellStyle name="Accent6 2 4" xfId="3037"/>
    <cellStyle name="Accent6 2 5" xfId="3038"/>
    <cellStyle name="Accent6 2 6" xfId="3039"/>
    <cellStyle name="Accent6 2 7" xfId="3040"/>
    <cellStyle name="Accent6 2 8" xfId="3041"/>
    <cellStyle name="Accent6 2 9" xfId="3042"/>
    <cellStyle name="Accent6 3" xfId="3043"/>
    <cellStyle name="Accent6 4" xfId="3044"/>
    <cellStyle name="Accent6 5" xfId="3045"/>
    <cellStyle name="Accent6 6" xfId="3046"/>
    <cellStyle name="Accent6 7" xfId="3047"/>
    <cellStyle name="Accent6 8" xfId="3048"/>
    <cellStyle name="Accent6 9" xfId="3049"/>
    <cellStyle name="Accent6_Критерии RAB" xfId="3050"/>
    <cellStyle name="account" xfId="3051"/>
    <cellStyle name="Accounting" xfId="3052"/>
    <cellStyle name="acct" xfId="3053"/>
    <cellStyle name="Ăčďĺđńńűëęŕ" xfId="3054"/>
    <cellStyle name="AeE­ [0]_?A°??µAoC?" xfId="3055"/>
    <cellStyle name="ÅëÈ­ [0]_INQUIRY ¿µ¾÷ÃßÁø " xfId="3056"/>
    <cellStyle name="AeE­ [0]_INQUIRY ¿μ¾÷AßAø " xfId="3057"/>
    <cellStyle name="AeE­_?A°??µAoC?" xfId="3058"/>
    <cellStyle name="ÅëÈ­_INQUIRY ¿µ¾÷ÃßÁø " xfId="3059"/>
    <cellStyle name="AeE­_INQUIRY ¿μ¾÷AßAø " xfId="3060"/>
    <cellStyle name="Aeia?nnueea" xfId="3061"/>
    <cellStyle name="AFE" xfId="3062"/>
    <cellStyle name="Áĺççŕůčňíűé" xfId="3063"/>
    <cellStyle name="Äĺíĺćíűé [0]_(ňŕá 3č)" xfId="3064"/>
    <cellStyle name="Äĺíĺćíűé_(ňŕá 3č)" xfId="3065"/>
    <cellStyle name="alternate" xfId="3066"/>
    <cellStyle name="alternate 2" xfId="3067"/>
    <cellStyle name="alternate 3" xfId="3068"/>
    <cellStyle name="aluminium" xfId="3069"/>
    <cellStyle name="AMN" xfId="3070"/>
    <cellStyle name="Analyst Name" xfId="3071"/>
    <cellStyle name="Anna" xfId="3072"/>
    <cellStyle name="AP_AR_UPS" xfId="3073"/>
    <cellStyle name="Arial 10" xfId="3074"/>
    <cellStyle name="Arial 12" xfId="3075"/>
    <cellStyle name="ASB_01_green" xfId="3076"/>
    <cellStyle name="Assumption - Normal" xfId="3077"/>
    <cellStyle name="Assumption - Normal 2" xfId="3078"/>
    <cellStyle name="Assumption - Normal 3" xfId="3079"/>
    <cellStyle name="AÞ¸¶ [0]_INQUIRY ¿μ¾÷AßAø " xfId="3080"/>
    <cellStyle name="AÞ¸¶_INQUIRY ¿μ¾÷AßAø " xfId="3081"/>
    <cellStyle name="Availability" xfId="3082"/>
    <cellStyle name="b lue" xfId="3083"/>
    <cellStyle name="BackGround_General" xfId="3084"/>
    <cellStyle name="Bad" xfId="3085"/>
    <cellStyle name="Bad 10" xfId="3086"/>
    <cellStyle name="Bad 11" xfId="3087"/>
    <cellStyle name="Bad 12" xfId="3088"/>
    <cellStyle name="Bad 13" xfId="3089"/>
    <cellStyle name="Bad 14" xfId="3090"/>
    <cellStyle name="Bad 15" xfId="3091"/>
    <cellStyle name="Bad 16" xfId="3092"/>
    <cellStyle name="Bad 17" xfId="3093"/>
    <cellStyle name="Bad 2" xfId="3094"/>
    <cellStyle name="Bad 2 10" xfId="3095"/>
    <cellStyle name="Bad 2 11" xfId="3096"/>
    <cellStyle name="Bad 2 12" xfId="3097"/>
    <cellStyle name="Bad 2 2" xfId="3098"/>
    <cellStyle name="Bad 2 3" xfId="3099"/>
    <cellStyle name="Bad 2 4" xfId="3100"/>
    <cellStyle name="Bad 2 5" xfId="3101"/>
    <cellStyle name="Bad 2 6" xfId="3102"/>
    <cellStyle name="Bad 2 7" xfId="3103"/>
    <cellStyle name="Bad 2 8" xfId="3104"/>
    <cellStyle name="Bad 2 9" xfId="3105"/>
    <cellStyle name="Bad 3" xfId="3106"/>
    <cellStyle name="Bad 4" xfId="3107"/>
    <cellStyle name="Bad 5" xfId="3108"/>
    <cellStyle name="Bad 6" xfId="3109"/>
    <cellStyle name="Bad 7" xfId="3110"/>
    <cellStyle name="Bad 8" xfId="3111"/>
    <cellStyle name="Bad 9" xfId="3112"/>
    <cellStyle name="Balance" xfId="3113"/>
    <cellStyle name="BalanceBold" xfId="3114"/>
    <cellStyle name="Big" xfId="3115"/>
    <cellStyle name="BLACK" xfId="3116"/>
    <cellStyle name="blank" xfId="3117"/>
    <cellStyle name="blk" xfId="3118"/>
    <cellStyle name="blk 2" xfId="3119"/>
    <cellStyle name="blk 3" xfId="3120"/>
    <cellStyle name="blk 4" xfId="3121"/>
    <cellStyle name="blk 5" xfId="3122"/>
    <cellStyle name="Blue" xfId="3123"/>
    <cellStyle name="blur" xfId="3124"/>
    <cellStyle name="Body" xfId="3125"/>
    <cellStyle name="Bold/Border" xfId="3126"/>
    <cellStyle name="Bold/Border 2" xfId="3127"/>
    <cellStyle name="Bold/Border 3" xfId="3128"/>
    <cellStyle name="BoldCenter" xfId="3129"/>
    <cellStyle name="BoldCenter 2" xfId="3130"/>
    <cellStyle name="BoldCenter 3" xfId="3131"/>
    <cellStyle name="BoldCenter 4" xfId="3132"/>
    <cellStyle name="BoldCenter 5" xfId="3133"/>
    <cellStyle name="BoldCenter 6" xfId="3134"/>
    <cellStyle name="BoldCenter 7" xfId="3135"/>
    <cellStyle name="BoldCenter 8" xfId="3136"/>
    <cellStyle name="BoldLeft" xfId="3137"/>
    <cellStyle name="BoldRight" xfId="3138"/>
    <cellStyle name="BooleanYorN" xfId="3139"/>
    <cellStyle name="Bridget" xfId="3140"/>
    <cellStyle name="Bridget 2" xfId="3141"/>
    <cellStyle name="Bridget 3" xfId="3142"/>
    <cellStyle name="Bridget 4" xfId="3143"/>
    <cellStyle name="Bridget 5" xfId="3144"/>
    <cellStyle name="Bridget 6" xfId="3145"/>
    <cellStyle name="Bridget 7" xfId="3146"/>
    <cellStyle name="Bridget 8" xfId="3147"/>
    <cellStyle name="British Pound" xfId="3148"/>
    <cellStyle name="BS1" xfId="3149"/>
    <cellStyle name="BS2" xfId="3150"/>
    <cellStyle name="BS3" xfId="3151"/>
    <cellStyle name="BS4" xfId="3152"/>
    <cellStyle name="Bullet" xfId="3153"/>
    <cellStyle name="C" xfId="3154"/>
    <cellStyle name="C?AO_?A°??µAoC?" xfId="3155"/>
    <cellStyle name="c_HardInc " xfId="3156"/>
    <cellStyle name="C￥AØ_¿μ¾÷CoE² " xfId="3157"/>
    <cellStyle name="Ç¥ÁØ_»ç¾÷ºÎº° ÃÑ°è " xfId="3158"/>
    <cellStyle name="C￥AØ_≫c¾÷ºIº° AN°e " xfId="3159"/>
    <cellStyle name="Ç¥ÁØ_0N-HANDLING " xfId="3160"/>
    <cellStyle name="C￥AØ_5-1±¤°i " xfId="3161"/>
    <cellStyle name="Ç¥ÁØ_5-1±¤°í " xfId="3162"/>
    <cellStyle name="C￥AØ_Ay°eC￥(2¿u) " xfId="3163"/>
    <cellStyle name="Ç¥ÁØ_Áý°èÇ¥(2¿ù) " xfId="3164"/>
    <cellStyle name="C￥AØ_CoAo¹yAI °A¾×¿ⓒ½A " xfId="3165"/>
    <cellStyle name="Ç¥ÁØ_Sheet1_¿µ¾÷ÇöÈ² " xfId="3166"/>
    <cellStyle name="Calc Currency (0)" xfId="3167"/>
    <cellStyle name="Calc Currency (0) 2" xfId="3168"/>
    <cellStyle name="Calc Currency (0) 3" xfId="3169"/>
    <cellStyle name="Calc Currency (0) 3 2" xfId="3170"/>
    <cellStyle name="Calc Currency (2)" xfId="3171"/>
    <cellStyle name="Calc Currency (2) 2" xfId="3172"/>
    <cellStyle name="Calc Currency (2) 3" xfId="3173"/>
    <cellStyle name="Calc Currency (2) 3 2" xfId="3174"/>
    <cellStyle name="Calc Percent (0)" xfId="3175"/>
    <cellStyle name="Calc Percent (0) 2" xfId="3176"/>
    <cellStyle name="Calc Percent (0) 3" xfId="3177"/>
    <cellStyle name="Calc Percent (0) 3 2" xfId="3178"/>
    <cellStyle name="Calc Percent (1)" xfId="3179"/>
    <cellStyle name="Calc Percent (1) 2" xfId="3180"/>
    <cellStyle name="Calc Percent (1) 3" xfId="3181"/>
    <cellStyle name="Calc Percent (1) 3 2" xfId="3182"/>
    <cellStyle name="Calc Percent (2)" xfId="3183"/>
    <cellStyle name="Calc Percent (2) 2" xfId="3184"/>
    <cellStyle name="Calc Percent (2) 3" xfId="3185"/>
    <cellStyle name="Calc Percent (2) 3 2" xfId="3186"/>
    <cellStyle name="Calc Units (0)" xfId="3187"/>
    <cellStyle name="Calc Units (0) 2" xfId="3188"/>
    <cellStyle name="Calc Units (0) 3" xfId="3189"/>
    <cellStyle name="Calc Units (0) 3 2" xfId="3190"/>
    <cellStyle name="Calc Units (1)" xfId="3191"/>
    <cellStyle name="Calc Units (1) 2" xfId="3192"/>
    <cellStyle name="Calc Units (1) 3" xfId="3193"/>
    <cellStyle name="Calc Units (1) 3 2" xfId="3194"/>
    <cellStyle name="Calc Units (2)" xfId="3195"/>
    <cellStyle name="Calc Units (2) 2" xfId="3196"/>
    <cellStyle name="Calc Units (2) 3" xfId="3197"/>
    <cellStyle name="Calc Units (2) 3 2" xfId="3198"/>
    <cellStyle name="Calculation" xfId="3199"/>
    <cellStyle name="Calculation 10" xfId="3200"/>
    <cellStyle name="Calculation 11" xfId="3201"/>
    <cellStyle name="Calculation 12" xfId="3202"/>
    <cellStyle name="Calculation 13" xfId="3203"/>
    <cellStyle name="Calculation 14" xfId="3204"/>
    <cellStyle name="Calculation 15" xfId="3205"/>
    <cellStyle name="Calculation 16" xfId="3206"/>
    <cellStyle name="Calculation 17" xfId="3207"/>
    <cellStyle name="Calculation 2" xfId="3208"/>
    <cellStyle name="Calculation 2 10" xfId="3209"/>
    <cellStyle name="Calculation 2 11" xfId="3210"/>
    <cellStyle name="Calculation 2 12" xfId="3211"/>
    <cellStyle name="Calculation 2 13" xfId="3212"/>
    <cellStyle name="Calculation 2 2" xfId="3213"/>
    <cellStyle name="Calculation 2 2 10" xfId="3214"/>
    <cellStyle name="Calculation 2 2 11" xfId="3215"/>
    <cellStyle name="Calculation 2 2 12" xfId="3216"/>
    <cellStyle name="Calculation 2 2 13" xfId="3217"/>
    <cellStyle name="Calculation 2 2 14" xfId="3218"/>
    <cellStyle name="Calculation 2 2 2" xfId="3219"/>
    <cellStyle name="Calculation 2 2 2 10" xfId="3220"/>
    <cellStyle name="Calculation 2 2 2 2" xfId="3221"/>
    <cellStyle name="Calculation 2 2 2 2 2" xfId="3222"/>
    <cellStyle name="Calculation 2 2 2 2 3" xfId="3223"/>
    <cellStyle name="Calculation 2 2 2 2 4" xfId="3224"/>
    <cellStyle name="Calculation 2 2 2 2 5" xfId="3225"/>
    <cellStyle name="Calculation 2 2 2 2 6" xfId="3226"/>
    <cellStyle name="Calculation 2 2 2 2 7" xfId="3227"/>
    <cellStyle name="Calculation 2 2 2 3" xfId="3228"/>
    <cellStyle name="Calculation 2 2 2 3 2" xfId="3229"/>
    <cellStyle name="Calculation 2 2 2 3 3" xfId="3230"/>
    <cellStyle name="Calculation 2 2 2 3 4" xfId="3231"/>
    <cellStyle name="Calculation 2 2 2 3 5" xfId="3232"/>
    <cellStyle name="Calculation 2 2 2 3 6" xfId="3233"/>
    <cellStyle name="Calculation 2 2 2 3 7" xfId="3234"/>
    <cellStyle name="Calculation 2 2 2 4" xfId="3235"/>
    <cellStyle name="Calculation 2 2 2 5" xfId="3236"/>
    <cellStyle name="Calculation 2 2 2 6" xfId="3237"/>
    <cellStyle name="Calculation 2 2 2 7" xfId="3238"/>
    <cellStyle name="Calculation 2 2 2 8" xfId="3239"/>
    <cellStyle name="Calculation 2 2 2 9" xfId="3240"/>
    <cellStyle name="Calculation 2 2 3" xfId="3241"/>
    <cellStyle name="Calculation 2 2 3 2" xfId="3242"/>
    <cellStyle name="Calculation 2 2 3 3" xfId="3243"/>
    <cellStyle name="Calculation 2 2 3 4" xfId="3244"/>
    <cellStyle name="Calculation 2 2 3 5" xfId="3245"/>
    <cellStyle name="Calculation 2 2 3 6" xfId="3246"/>
    <cellStyle name="Calculation 2 2 3 7" xfId="3247"/>
    <cellStyle name="Calculation 2 2 4" xfId="3248"/>
    <cellStyle name="Calculation 2 2 4 2" xfId="3249"/>
    <cellStyle name="Calculation 2 2 4 3" xfId="3250"/>
    <cellStyle name="Calculation 2 2 4 4" xfId="3251"/>
    <cellStyle name="Calculation 2 2 4 5" xfId="3252"/>
    <cellStyle name="Calculation 2 2 4 6" xfId="3253"/>
    <cellStyle name="Calculation 2 2 4 7" xfId="3254"/>
    <cellStyle name="Calculation 2 2 5" xfId="3255"/>
    <cellStyle name="Calculation 2 2 6" xfId="3256"/>
    <cellStyle name="Calculation 2 2 7" xfId="3257"/>
    <cellStyle name="Calculation 2 2 8" xfId="3258"/>
    <cellStyle name="Calculation 2 2 9" xfId="3259"/>
    <cellStyle name="Calculation 2 3" xfId="3260"/>
    <cellStyle name="Calculation 2 3 10" xfId="3261"/>
    <cellStyle name="Calculation 2 3 11" xfId="3262"/>
    <cellStyle name="Calculation 2 3 12" xfId="3263"/>
    <cellStyle name="Calculation 2 3 13" xfId="3264"/>
    <cellStyle name="Calculation 2 3 14" xfId="3265"/>
    <cellStyle name="Calculation 2 3 2" xfId="3266"/>
    <cellStyle name="Calculation 2 3 2 10" xfId="3267"/>
    <cellStyle name="Calculation 2 3 2 2" xfId="3268"/>
    <cellStyle name="Calculation 2 3 2 2 2" xfId="3269"/>
    <cellStyle name="Calculation 2 3 2 2 3" xfId="3270"/>
    <cellStyle name="Calculation 2 3 2 2 4" xfId="3271"/>
    <cellStyle name="Calculation 2 3 2 2 5" xfId="3272"/>
    <cellStyle name="Calculation 2 3 2 2 6" xfId="3273"/>
    <cellStyle name="Calculation 2 3 2 2 7" xfId="3274"/>
    <cellStyle name="Calculation 2 3 2 3" xfId="3275"/>
    <cellStyle name="Calculation 2 3 2 3 2" xfId="3276"/>
    <cellStyle name="Calculation 2 3 2 3 3" xfId="3277"/>
    <cellStyle name="Calculation 2 3 2 3 4" xfId="3278"/>
    <cellStyle name="Calculation 2 3 2 3 5" xfId="3279"/>
    <cellStyle name="Calculation 2 3 2 3 6" xfId="3280"/>
    <cellStyle name="Calculation 2 3 2 3 7" xfId="3281"/>
    <cellStyle name="Calculation 2 3 2 4" xfId="3282"/>
    <cellStyle name="Calculation 2 3 2 5" xfId="3283"/>
    <cellStyle name="Calculation 2 3 2 6" xfId="3284"/>
    <cellStyle name="Calculation 2 3 2 7" xfId="3285"/>
    <cellStyle name="Calculation 2 3 2 8" xfId="3286"/>
    <cellStyle name="Calculation 2 3 2 9" xfId="3287"/>
    <cellStyle name="Calculation 2 3 3" xfId="3288"/>
    <cellStyle name="Calculation 2 3 3 2" xfId="3289"/>
    <cellStyle name="Calculation 2 3 3 3" xfId="3290"/>
    <cellStyle name="Calculation 2 3 3 4" xfId="3291"/>
    <cellStyle name="Calculation 2 3 3 5" xfId="3292"/>
    <cellStyle name="Calculation 2 3 3 6" xfId="3293"/>
    <cellStyle name="Calculation 2 3 3 7" xfId="3294"/>
    <cellStyle name="Calculation 2 3 4" xfId="3295"/>
    <cellStyle name="Calculation 2 3 4 2" xfId="3296"/>
    <cellStyle name="Calculation 2 3 4 3" xfId="3297"/>
    <cellStyle name="Calculation 2 3 4 4" xfId="3298"/>
    <cellStyle name="Calculation 2 3 4 5" xfId="3299"/>
    <cellStyle name="Calculation 2 3 4 6" xfId="3300"/>
    <cellStyle name="Calculation 2 3 4 7" xfId="3301"/>
    <cellStyle name="Calculation 2 3 5" xfId="3302"/>
    <cellStyle name="Calculation 2 3 6" xfId="3303"/>
    <cellStyle name="Calculation 2 3 7" xfId="3304"/>
    <cellStyle name="Calculation 2 3 8" xfId="3305"/>
    <cellStyle name="Calculation 2 3 9" xfId="3306"/>
    <cellStyle name="Calculation 2 4" xfId="3307"/>
    <cellStyle name="Calculation 2 4 10" xfId="3308"/>
    <cellStyle name="Calculation 2 4 11" xfId="3309"/>
    <cellStyle name="Calculation 2 4 12" xfId="3310"/>
    <cellStyle name="Calculation 2 4 13" xfId="3311"/>
    <cellStyle name="Calculation 2 4 14" xfId="3312"/>
    <cellStyle name="Calculation 2 4 2" xfId="3313"/>
    <cellStyle name="Calculation 2 4 2 10" xfId="3314"/>
    <cellStyle name="Calculation 2 4 2 2" xfId="3315"/>
    <cellStyle name="Calculation 2 4 2 2 2" xfId="3316"/>
    <cellStyle name="Calculation 2 4 2 2 3" xfId="3317"/>
    <cellStyle name="Calculation 2 4 2 2 4" xfId="3318"/>
    <cellStyle name="Calculation 2 4 2 2 5" xfId="3319"/>
    <cellStyle name="Calculation 2 4 2 2 6" xfId="3320"/>
    <cellStyle name="Calculation 2 4 2 2 7" xfId="3321"/>
    <cellStyle name="Calculation 2 4 2 3" xfId="3322"/>
    <cellStyle name="Calculation 2 4 2 3 2" xfId="3323"/>
    <cellStyle name="Calculation 2 4 2 3 3" xfId="3324"/>
    <cellStyle name="Calculation 2 4 2 3 4" xfId="3325"/>
    <cellStyle name="Calculation 2 4 2 3 5" xfId="3326"/>
    <cellStyle name="Calculation 2 4 2 3 6" xfId="3327"/>
    <cellStyle name="Calculation 2 4 2 3 7" xfId="3328"/>
    <cellStyle name="Calculation 2 4 2 4" xfId="3329"/>
    <cellStyle name="Calculation 2 4 2 5" xfId="3330"/>
    <cellStyle name="Calculation 2 4 2 6" xfId="3331"/>
    <cellStyle name="Calculation 2 4 2 7" xfId="3332"/>
    <cellStyle name="Calculation 2 4 2 8" xfId="3333"/>
    <cellStyle name="Calculation 2 4 2 9" xfId="3334"/>
    <cellStyle name="Calculation 2 4 3" xfId="3335"/>
    <cellStyle name="Calculation 2 4 3 2" xfId="3336"/>
    <cellStyle name="Calculation 2 4 3 3" xfId="3337"/>
    <cellStyle name="Calculation 2 4 3 4" xfId="3338"/>
    <cellStyle name="Calculation 2 4 3 5" xfId="3339"/>
    <cellStyle name="Calculation 2 4 3 6" xfId="3340"/>
    <cellStyle name="Calculation 2 4 3 7" xfId="3341"/>
    <cellStyle name="Calculation 2 4 4" xfId="3342"/>
    <cellStyle name="Calculation 2 4 4 2" xfId="3343"/>
    <cellStyle name="Calculation 2 4 4 3" xfId="3344"/>
    <cellStyle name="Calculation 2 4 4 4" xfId="3345"/>
    <cellStyle name="Calculation 2 4 4 5" xfId="3346"/>
    <cellStyle name="Calculation 2 4 4 6" xfId="3347"/>
    <cellStyle name="Calculation 2 4 4 7" xfId="3348"/>
    <cellStyle name="Calculation 2 4 5" xfId="3349"/>
    <cellStyle name="Calculation 2 4 6" xfId="3350"/>
    <cellStyle name="Calculation 2 4 7" xfId="3351"/>
    <cellStyle name="Calculation 2 4 8" xfId="3352"/>
    <cellStyle name="Calculation 2 4 9" xfId="3353"/>
    <cellStyle name="Calculation 2 5" xfId="3354"/>
    <cellStyle name="Calculation 2 5 10" xfId="3355"/>
    <cellStyle name="Calculation 2 5 11" xfId="3356"/>
    <cellStyle name="Calculation 2 5 12" xfId="3357"/>
    <cellStyle name="Calculation 2 5 13" xfId="3358"/>
    <cellStyle name="Calculation 2 5 14" xfId="3359"/>
    <cellStyle name="Calculation 2 5 2" xfId="3360"/>
    <cellStyle name="Calculation 2 5 2 10" xfId="3361"/>
    <cellStyle name="Calculation 2 5 2 2" xfId="3362"/>
    <cellStyle name="Calculation 2 5 2 2 2" xfId="3363"/>
    <cellStyle name="Calculation 2 5 2 2 3" xfId="3364"/>
    <cellStyle name="Calculation 2 5 2 2 4" xfId="3365"/>
    <cellStyle name="Calculation 2 5 2 2 5" xfId="3366"/>
    <cellStyle name="Calculation 2 5 2 2 6" xfId="3367"/>
    <cellStyle name="Calculation 2 5 2 2 7" xfId="3368"/>
    <cellStyle name="Calculation 2 5 2 3" xfId="3369"/>
    <cellStyle name="Calculation 2 5 2 3 2" xfId="3370"/>
    <cellStyle name="Calculation 2 5 2 3 3" xfId="3371"/>
    <cellStyle name="Calculation 2 5 2 3 4" xfId="3372"/>
    <cellStyle name="Calculation 2 5 2 3 5" xfId="3373"/>
    <cellStyle name="Calculation 2 5 2 3 6" xfId="3374"/>
    <cellStyle name="Calculation 2 5 2 3 7" xfId="3375"/>
    <cellStyle name="Calculation 2 5 2 4" xfId="3376"/>
    <cellStyle name="Calculation 2 5 2 5" xfId="3377"/>
    <cellStyle name="Calculation 2 5 2 6" xfId="3378"/>
    <cellStyle name="Calculation 2 5 2 7" xfId="3379"/>
    <cellStyle name="Calculation 2 5 2 8" xfId="3380"/>
    <cellStyle name="Calculation 2 5 2 9" xfId="3381"/>
    <cellStyle name="Calculation 2 5 3" xfId="3382"/>
    <cellStyle name="Calculation 2 5 3 2" xfId="3383"/>
    <cellStyle name="Calculation 2 5 3 3" xfId="3384"/>
    <cellStyle name="Calculation 2 5 3 4" xfId="3385"/>
    <cellStyle name="Calculation 2 5 3 5" xfId="3386"/>
    <cellStyle name="Calculation 2 5 3 6" xfId="3387"/>
    <cellStyle name="Calculation 2 5 3 7" xfId="3388"/>
    <cellStyle name="Calculation 2 5 4" xfId="3389"/>
    <cellStyle name="Calculation 2 5 4 2" xfId="3390"/>
    <cellStyle name="Calculation 2 5 4 3" xfId="3391"/>
    <cellStyle name="Calculation 2 5 4 4" xfId="3392"/>
    <cellStyle name="Calculation 2 5 4 5" xfId="3393"/>
    <cellStyle name="Calculation 2 5 4 6" xfId="3394"/>
    <cellStyle name="Calculation 2 5 4 7" xfId="3395"/>
    <cellStyle name="Calculation 2 5 5" xfId="3396"/>
    <cellStyle name="Calculation 2 5 6" xfId="3397"/>
    <cellStyle name="Calculation 2 5 7" xfId="3398"/>
    <cellStyle name="Calculation 2 5 8" xfId="3399"/>
    <cellStyle name="Calculation 2 5 9" xfId="3400"/>
    <cellStyle name="Calculation 2 6" xfId="3401"/>
    <cellStyle name="Calculation 2 6 10" xfId="3402"/>
    <cellStyle name="Calculation 2 6 2" xfId="3403"/>
    <cellStyle name="Calculation 2 6 2 2" xfId="3404"/>
    <cellStyle name="Calculation 2 6 2 3" xfId="3405"/>
    <cellStyle name="Calculation 2 6 2 4" xfId="3406"/>
    <cellStyle name="Calculation 2 6 2 5" xfId="3407"/>
    <cellStyle name="Calculation 2 6 2 6" xfId="3408"/>
    <cellStyle name="Calculation 2 6 2 7" xfId="3409"/>
    <cellStyle name="Calculation 2 6 3" xfId="3410"/>
    <cellStyle name="Calculation 2 6 3 2" xfId="3411"/>
    <cellStyle name="Calculation 2 6 3 3" xfId="3412"/>
    <cellStyle name="Calculation 2 6 3 4" xfId="3413"/>
    <cellStyle name="Calculation 2 6 3 5" xfId="3414"/>
    <cellStyle name="Calculation 2 6 3 6" xfId="3415"/>
    <cellStyle name="Calculation 2 6 3 7" xfId="3416"/>
    <cellStyle name="Calculation 2 6 4" xfId="3417"/>
    <cellStyle name="Calculation 2 6 5" xfId="3418"/>
    <cellStyle name="Calculation 2 6 6" xfId="3419"/>
    <cellStyle name="Calculation 2 6 7" xfId="3420"/>
    <cellStyle name="Calculation 2 6 8" xfId="3421"/>
    <cellStyle name="Calculation 2 6 9" xfId="3422"/>
    <cellStyle name="Calculation 2 7" xfId="3423"/>
    <cellStyle name="Calculation 2 7 10" xfId="3424"/>
    <cellStyle name="Calculation 2 7 2" xfId="3425"/>
    <cellStyle name="Calculation 2 7 2 2" xfId="3426"/>
    <cellStyle name="Calculation 2 7 2 3" xfId="3427"/>
    <cellStyle name="Calculation 2 7 2 4" xfId="3428"/>
    <cellStyle name="Calculation 2 7 2 5" xfId="3429"/>
    <cellStyle name="Calculation 2 7 2 6" xfId="3430"/>
    <cellStyle name="Calculation 2 7 2 7" xfId="3431"/>
    <cellStyle name="Calculation 2 7 3" xfId="3432"/>
    <cellStyle name="Calculation 2 7 3 2" xfId="3433"/>
    <cellStyle name="Calculation 2 7 3 3" xfId="3434"/>
    <cellStyle name="Calculation 2 7 3 4" xfId="3435"/>
    <cellStyle name="Calculation 2 7 3 5" xfId="3436"/>
    <cellStyle name="Calculation 2 7 3 6" xfId="3437"/>
    <cellStyle name="Calculation 2 7 3 7" xfId="3438"/>
    <cellStyle name="Calculation 2 7 4" xfId="3439"/>
    <cellStyle name="Calculation 2 7 5" xfId="3440"/>
    <cellStyle name="Calculation 2 7 6" xfId="3441"/>
    <cellStyle name="Calculation 2 7 7" xfId="3442"/>
    <cellStyle name="Calculation 2 7 8" xfId="3443"/>
    <cellStyle name="Calculation 2 7 9" xfId="3444"/>
    <cellStyle name="Calculation 2 8" xfId="3445"/>
    <cellStyle name="Calculation 2 9" xfId="3446"/>
    <cellStyle name="Calculation 3" xfId="3447"/>
    <cellStyle name="Calculation 3 10" xfId="3448"/>
    <cellStyle name="Calculation 3 11" xfId="3449"/>
    <cellStyle name="Calculation 3 12" xfId="3450"/>
    <cellStyle name="Calculation 3 13" xfId="3451"/>
    <cellStyle name="Calculation 3 14" xfId="3452"/>
    <cellStyle name="Calculation 3 15" xfId="3453"/>
    <cellStyle name="Calculation 3 16" xfId="3454"/>
    <cellStyle name="Calculation 3 2" xfId="3455"/>
    <cellStyle name="Calculation 3 2 10" xfId="3456"/>
    <cellStyle name="Calculation 3 2 11" xfId="3457"/>
    <cellStyle name="Calculation 3 2 12" xfId="3458"/>
    <cellStyle name="Calculation 3 2 13" xfId="3459"/>
    <cellStyle name="Calculation 3 2 14" xfId="3460"/>
    <cellStyle name="Calculation 3 2 2" xfId="3461"/>
    <cellStyle name="Calculation 3 2 2 10" xfId="3462"/>
    <cellStyle name="Calculation 3 2 2 2" xfId="3463"/>
    <cellStyle name="Calculation 3 2 2 2 2" xfId="3464"/>
    <cellStyle name="Calculation 3 2 2 2 3" xfId="3465"/>
    <cellStyle name="Calculation 3 2 2 2 4" xfId="3466"/>
    <cellStyle name="Calculation 3 2 2 2 5" xfId="3467"/>
    <cellStyle name="Calculation 3 2 2 2 6" xfId="3468"/>
    <cellStyle name="Calculation 3 2 2 2 7" xfId="3469"/>
    <cellStyle name="Calculation 3 2 2 3" xfId="3470"/>
    <cellStyle name="Calculation 3 2 2 3 2" xfId="3471"/>
    <cellStyle name="Calculation 3 2 2 3 3" xfId="3472"/>
    <cellStyle name="Calculation 3 2 2 3 4" xfId="3473"/>
    <cellStyle name="Calculation 3 2 2 3 5" xfId="3474"/>
    <cellStyle name="Calculation 3 2 2 3 6" xfId="3475"/>
    <cellStyle name="Calculation 3 2 2 3 7" xfId="3476"/>
    <cellStyle name="Calculation 3 2 2 4" xfId="3477"/>
    <cellStyle name="Calculation 3 2 2 5" xfId="3478"/>
    <cellStyle name="Calculation 3 2 2 6" xfId="3479"/>
    <cellStyle name="Calculation 3 2 2 7" xfId="3480"/>
    <cellStyle name="Calculation 3 2 2 8" xfId="3481"/>
    <cellStyle name="Calculation 3 2 2 9" xfId="3482"/>
    <cellStyle name="Calculation 3 2 3" xfId="3483"/>
    <cellStyle name="Calculation 3 2 3 2" xfId="3484"/>
    <cellStyle name="Calculation 3 2 3 3" xfId="3485"/>
    <cellStyle name="Calculation 3 2 3 4" xfId="3486"/>
    <cellStyle name="Calculation 3 2 3 5" xfId="3487"/>
    <cellStyle name="Calculation 3 2 3 6" xfId="3488"/>
    <cellStyle name="Calculation 3 2 3 7" xfId="3489"/>
    <cellStyle name="Calculation 3 2 4" xfId="3490"/>
    <cellStyle name="Calculation 3 2 4 2" xfId="3491"/>
    <cellStyle name="Calculation 3 2 4 3" xfId="3492"/>
    <cellStyle name="Calculation 3 2 4 4" xfId="3493"/>
    <cellStyle name="Calculation 3 2 4 5" xfId="3494"/>
    <cellStyle name="Calculation 3 2 4 6" xfId="3495"/>
    <cellStyle name="Calculation 3 2 4 7" xfId="3496"/>
    <cellStyle name="Calculation 3 2 5" xfId="3497"/>
    <cellStyle name="Calculation 3 2 6" xfId="3498"/>
    <cellStyle name="Calculation 3 2 7" xfId="3499"/>
    <cellStyle name="Calculation 3 2 8" xfId="3500"/>
    <cellStyle name="Calculation 3 2 9" xfId="3501"/>
    <cellStyle name="Calculation 3 3" xfId="3502"/>
    <cellStyle name="Calculation 3 3 10" xfId="3503"/>
    <cellStyle name="Calculation 3 3 11" xfId="3504"/>
    <cellStyle name="Calculation 3 3 12" xfId="3505"/>
    <cellStyle name="Calculation 3 3 13" xfId="3506"/>
    <cellStyle name="Calculation 3 3 14" xfId="3507"/>
    <cellStyle name="Calculation 3 3 2" xfId="3508"/>
    <cellStyle name="Calculation 3 3 2 10" xfId="3509"/>
    <cellStyle name="Calculation 3 3 2 2" xfId="3510"/>
    <cellStyle name="Calculation 3 3 2 2 2" xfId="3511"/>
    <cellStyle name="Calculation 3 3 2 2 3" xfId="3512"/>
    <cellStyle name="Calculation 3 3 2 2 4" xfId="3513"/>
    <cellStyle name="Calculation 3 3 2 2 5" xfId="3514"/>
    <cellStyle name="Calculation 3 3 2 2 6" xfId="3515"/>
    <cellStyle name="Calculation 3 3 2 2 7" xfId="3516"/>
    <cellStyle name="Calculation 3 3 2 3" xfId="3517"/>
    <cellStyle name="Calculation 3 3 2 3 2" xfId="3518"/>
    <cellStyle name="Calculation 3 3 2 3 3" xfId="3519"/>
    <cellStyle name="Calculation 3 3 2 3 4" xfId="3520"/>
    <cellStyle name="Calculation 3 3 2 3 5" xfId="3521"/>
    <cellStyle name="Calculation 3 3 2 3 6" xfId="3522"/>
    <cellStyle name="Calculation 3 3 2 3 7" xfId="3523"/>
    <cellStyle name="Calculation 3 3 2 4" xfId="3524"/>
    <cellStyle name="Calculation 3 3 2 5" xfId="3525"/>
    <cellStyle name="Calculation 3 3 2 6" xfId="3526"/>
    <cellStyle name="Calculation 3 3 2 7" xfId="3527"/>
    <cellStyle name="Calculation 3 3 2 8" xfId="3528"/>
    <cellStyle name="Calculation 3 3 2 9" xfId="3529"/>
    <cellStyle name="Calculation 3 3 3" xfId="3530"/>
    <cellStyle name="Calculation 3 3 3 2" xfId="3531"/>
    <cellStyle name="Calculation 3 3 3 3" xfId="3532"/>
    <cellStyle name="Calculation 3 3 3 4" xfId="3533"/>
    <cellStyle name="Calculation 3 3 3 5" xfId="3534"/>
    <cellStyle name="Calculation 3 3 3 6" xfId="3535"/>
    <cellStyle name="Calculation 3 3 3 7" xfId="3536"/>
    <cellStyle name="Calculation 3 3 4" xfId="3537"/>
    <cellStyle name="Calculation 3 3 4 2" xfId="3538"/>
    <cellStyle name="Calculation 3 3 4 3" xfId="3539"/>
    <cellStyle name="Calculation 3 3 4 4" xfId="3540"/>
    <cellStyle name="Calculation 3 3 4 5" xfId="3541"/>
    <cellStyle name="Calculation 3 3 4 6" xfId="3542"/>
    <cellStyle name="Calculation 3 3 4 7" xfId="3543"/>
    <cellStyle name="Calculation 3 3 5" xfId="3544"/>
    <cellStyle name="Calculation 3 3 6" xfId="3545"/>
    <cellStyle name="Calculation 3 3 7" xfId="3546"/>
    <cellStyle name="Calculation 3 3 8" xfId="3547"/>
    <cellStyle name="Calculation 3 3 9" xfId="3548"/>
    <cellStyle name="Calculation 3 4" xfId="3549"/>
    <cellStyle name="Calculation 3 4 10" xfId="3550"/>
    <cellStyle name="Calculation 3 4 11" xfId="3551"/>
    <cellStyle name="Calculation 3 4 12" xfId="3552"/>
    <cellStyle name="Calculation 3 4 13" xfId="3553"/>
    <cellStyle name="Calculation 3 4 14" xfId="3554"/>
    <cellStyle name="Calculation 3 4 2" xfId="3555"/>
    <cellStyle name="Calculation 3 4 2 10" xfId="3556"/>
    <cellStyle name="Calculation 3 4 2 2" xfId="3557"/>
    <cellStyle name="Calculation 3 4 2 2 2" xfId="3558"/>
    <cellStyle name="Calculation 3 4 2 2 3" xfId="3559"/>
    <cellStyle name="Calculation 3 4 2 2 4" xfId="3560"/>
    <cellStyle name="Calculation 3 4 2 2 5" xfId="3561"/>
    <cellStyle name="Calculation 3 4 2 2 6" xfId="3562"/>
    <cellStyle name="Calculation 3 4 2 2 7" xfId="3563"/>
    <cellStyle name="Calculation 3 4 2 3" xfId="3564"/>
    <cellStyle name="Calculation 3 4 2 3 2" xfId="3565"/>
    <cellStyle name="Calculation 3 4 2 3 3" xfId="3566"/>
    <cellStyle name="Calculation 3 4 2 3 4" xfId="3567"/>
    <cellStyle name="Calculation 3 4 2 3 5" xfId="3568"/>
    <cellStyle name="Calculation 3 4 2 3 6" xfId="3569"/>
    <cellStyle name="Calculation 3 4 2 3 7" xfId="3570"/>
    <cellStyle name="Calculation 3 4 2 4" xfId="3571"/>
    <cellStyle name="Calculation 3 4 2 5" xfId="3572"/>
    <cellStyle name="Calculation 3 4 2 6" xfId="3573"/>
    <cellStyle name="Calculation 3 4 2 7" xfId="3574"/>
    <cellStyle name="Calculation 3 4 2 8" xfId="3575"/>
    <cellStyle name="Calculation 3 4 2 9" xfId="3576"/>
    <cellStyle name="Calculation 3 4 3" xfId="3577"/>
    <cellStyle name="Calculation 3 4 3 2" xfId="3578"/>
    <cellStyle name="Calculation 3 4 3 3" xfId="3579"/>
    <cellStyle name="Calculation 3 4 3 4" xfId="3580"/>
    <cellStyle name="Calculation 3 4 3 5" xfId="3581"/>
    <cellStyle name="Calculation 3 4 3 6" xfId="3582"/>
    <cellStyle name="Calculation 3 4 3 7" xfId="3583"/>
    <cellStyle name="Calculation 3 4 4" xfId="3584"/>
    <cellStyle name="Calculation 3 4 4 2" xfId="3585"/>
    <cellStyle name="Calculation 3 4 4 3" xfId="3586"/>
    <cellStyle name="Calculation 3 4 4 4" xfId="3587"/>
    <cellStyle name="Calculation 3 4 4 5" xfId="3588"/>
    <cellStyle name="Calculation 3 4 4 6" xfId="3589"/>
    <cellStyle name="Calculation 3 4 4 7" xfId="3590"/>
    <cellStyle name="Calculation 3 4 5" xfId="3591"/>
    <cellStyle name="Calculation 3 4 6" xfId="3592"/>
    <cellStyle name="Calculation 3 4 7" xfId="3593"/>
    <cellStyle name="Calculation 3 4 8" xfId="3594"/>
    <cellStyle name="Calculation 3 4 9" xfId="3595"/>
    <cellStyle name="Calculation 3 5" xfId="3596"/>
    <cellStyle name="Calculation 3 5 10" xfId="3597"/>
    <cellStyle name="Calculation 3 5 11" xfId="3598"/>
    <cellStyle name="Calculation 3 5 12" xfId="3599"/>
    <cellStyle name="Calculation 3 5 13" xfId="3600"/>
    <cellStyle name="Calculation 3 5 14" xfId="3601"/>
    <cellStyle name="Calculation 3 5 2" xfId="3602"/>
    <cellStyle name="Calculation 3 5 2 10" xfId="3603"/>
    <cellStyle name="Calculation 3 5 2 2" xfId="3604"/>
    <cellStyle name="Calculation 3 5 2 2 2" xfId="3605"/>
    <cellStyle name="Calculation 3 5 2 2 3" xfId="3606"/>
    <cellStyle name="Calculation 3 5 2 2 4" xfId="3607"/>
    <cellStyle name="Calculation 3 5 2 2 5" xfId="3608"/>
    <cellStyle name="Calculation 3 5 2 2 6" xfId="3609"/>
    <cellStyle name="Calculation 3 5 2 2 7" xfId="3610"/>
    <cellStyle name="Calculation 3 5 2 3" xfId="3611"/>
    <cellStyle name="Calculation 3 5 2 3 2" xfId="3612"/>
    <cellStyle name="Calculation 3 5 2 3 3" xfId="3613"/>
    <cellStyle name="Calculation 3 5 2 3 4" xfId="3614"/>
    <cellStyle name="Calculation 3 5 2 3 5" xfId="3615"/>
    <cellStyle name="Calculation 3 5 2 3 6" xfId="3616"/>
    <cellStyle name="Calculation 3 5 2 3 7" xfId="3617"/>
    <cellStyle name="Calculation 3 5 2 4" xfId="3618"/>
    <cellStyle name="Calculation 3 5 2 5" xfId="3619"/>
    <cellStyle name="Calculation 3 5 2 6" xfId="3620"/>
    <cellStyle name="Calculation 3 5 2 7" xfId="3621"/>
    <cellStyle name="Calculation 3 5 2 8" xfId="3622"/>
    <cellStyle name="Calculation 3 5 2 9" xfId="3623"/>
    <cellStyle name="Calculation 3 5 3" xfId="3624"/>
    <cellStyle name="Calculation 3 5 3 2" xfId="3625"/>
    <cellStyle name="Calculation 3 5 3 3" xfId="3626"/>
    <cellStyle name="Calculation 3 5 3 4" xfId="3627"/>
    <cellStyle name="Calculation 3 5 3 5" xfId="3628"/>
    <cellStyle name="Calculation 3 5 3 6" xfId="3629"/>
    <cellStyle name="Calculation 3 5 3 7" xfId="3630"/>
    <cellStyle name="Calculation 3 5 4" xfId="3631"/>
    <cellStyle name="Calculation 3 5 4 2" xfId="3632"/>
    <cellStyle name="Calculation 3 5 4 3" xfId="3633"/>
    <cellStyle name="Calculation 3 5 4 4" xfId="3634"/>
    <cellStyle name="Calculation 3 5 4 5" xfId="3635"/>
    <cellStyle name="Calculation 3 5 4 6" xfId="3636"/>
    <cellStyle name="Calculation 3 5 4 7" xfId="3637"/>
    <cellStyle name="Calculation 3 5 5" xfId="3638"/>
    <cellStyle name="Calculation 3 5 6" xfId="3639"/>
    <cellStyle name="Calculation 3 5 7" xfId="3640"/>
    <cellStyle name="Calculation 3 5 8" xfId="3641"/>
    <cellStyle name="Calculation 3 5 9" xfId="3642"/>
    <cellStyle name="Calculation 3 6" xfId="3643"/>
    <cellStyle name="Calculation 3 6 10" xfId="3644"/>
    <cellStyle name="Calculation 3 6 2" xfId="3645"/>
    <cellStyle name="Calculation 3 6 2 2" xfId="3646"/>
    <cellStyle name="Calculation 3 6 2 3" xfId="3647"/>
    <cellStyle name="Calculation 3 6 2 4" xfId="3648"/>
    <cellStyle name="Calculation 3 6 2 5" xfId="3649"/>
    <cellStyle name="Calculation 3 6 2 6" xfId="3650"/>
    <cellStyle name="Calculation 3 6 2 7" xfId="3651"/>
    <cellStyle name="Calculation 3 6 3" xfId="3652"/>
    <cellStyle name="Calculation 3 6 3 2" xfId="3653"/>
    <cellStyle name="Calculation 3 6 3 3" xfId="3654"/>
    <cellStyle name="Calculation 3 6 3 4" xfId="3655"/>
    <cellStyle name="Calculation 3 6 3 5" xfId="3656"/>
    <cellStyle name="Calculation 3 6 3 6" xfId="3657"/>
    <cellStyle name="Calculation 3 6 3 7" xfId="3658"/>
    <cellStyle name="Calculation 3 6 4" xfId="3659"/>
    <cellStyle name="Calculation 3 6 5" xfId="3660"/>
    <cellStyle name="Calculation 3 6 6" xfId="3661"/>
    <cellStyle name="Calculation 3 6 7" xfId="3662"/>
    <cellStyle name="Calculation 3 6 8" xfId="3663"/>
    <cellStyle name="Calculation 3 6 9" xfId="3664"/>
    <cellStyle name="Calculation 3 7" xfId="3665"/>
    <cellStyle name="Calculation 3 7 2" xfId="3666"/>
    <cellStyle name="Calculation 3 7 3" xfId="3667"/>
    <cellStyle name="Calculation 3 7 4" xfId="3668"/>
    <cellStyle name="Calculation 3 7 5" xfId="3669"/>
    <cellStyle name="Calculation 3 7 6" xfId="3670"/>
    <cellStyle name="Calculation 3 7 7" xfId="3671"/>
    <cellStyle name="Calculation 3 8" xfId="3672"/>
    <cellStyle name="Calculation 3 8 2" xfId="3673"/>
    <cellStyle name="Calculation 3 8 3" xfId="3674"/>
    <cellStyle name="Calculation 3 8 4" xfId="3675"/>
    <cellStyle name="Calculation 3 8 5" xfId="3676"/>
    <cellStyle name="Calculation 3 8 6" xfId="3677"/>
    <cellStyle name="Calculation 3 8 7" xfId="3678"/>
    <cellStyle name="Calculation 3 9" xfId="3679"/>
    <cellStyle name="Calculation 4" xfId="3680"/>
    <cellStyle name="Calculation 4 10" xfId="3681"/>
    <cellStyle name="Calculation 4 11" xfId="3682"/>
    <cellStyle name="Calculation 4 12" xfId="3683"/>
    <cellStyle name="Calculation 4 13" xfId="3684"/>
    <cellStyle name="Calculation 4 14" xfId="3685"/>
    <cellStyle name="Calculation 4 15" xfId="3686"/>
    <cellStyle name="Calculation 4 16" xfId="3687"/>
    <cellStyle name="Calculation 4 2" xfId="3688"/>
    <cellStyle name="Calculation 4 2 10" xfId="3689"/>
    <cellStyle name="Calculation 4 2 11" xfId="3690"/>
    <cellStyle name="Calculation 4 2 12" xfId="3691"/>
    <cellStyle name="Calculation 4 2 13" xfId="3692"/>
    <cellStyle name="Calculation 4 2 14" xfId="3693"/>
    <cellStyle name="Calculation 4 2 2" xfId="3694"/>
    <cellStyle name="Calculation 4 2 2 10" xfId="3695"/>
    <cellStyle name="Calculation 4 2 2 2" xfId="3696"/>
    <cellStyle name="Calculation 4 2 2 2 2" xfId="3697"/>
    <cellStyle name="Calculation 4 2 2 2 3" xfId="3698"/>
    <cellStyle name="Calculation 4 2 2 2 4" xfId="3699"/>
    <cellStyle name="Calculation 4 2 2 2 5" xfId="3700"/>
    <cellStyle name="Calculation 4 2 2 2 6" xfId="3701"/>
    <cellStyle name="Calculation 4 2 2 2 7" xfId="3702"/>
    <cellStyle name="Calculation 4 2 2 3" xfId="3703"/>
    <cellStyle name="Calculation 4 2 2 3 2" xfId="3704"/>
    <cellStyle name="Calculation 4 2 2 3 3" xfId="3705"/>
    <cellStyle name="Calculation 4 2 2 3 4" xfId="3706"/>
    <cellStyle name="Calculation 4 2 2 3 5" xfId="3707"/>
    <cellStyle name="Calculation 4 2 2 3 6" xfId="3708"/>
    <cellStyle name="Calculation 4 2 2 3 7" xfId="3709"/>
    <cellStyle name="Calculation 4 2 2 4" xfId="3710"/>
    <cellStyle name="Calculation 4 2 2 5" xfId="3711"/>
    <cellStyle name="Calculation 4 2 2 6" xfId="3712"/>
    <cellStyle name="Calculation 4 2 2 7" xfId="3713"/>
    <cellStyle name="Calculation 4 2 2 8" xfId="3714"/>
    <cellStyle name="Calculation 4 2 2 9" xfId="3715"/>
    <cellStyle name="Calculation 4 2 3" xfId="3716"/>
    <cellStyle name="Calculation 4 2 3 2" xfId="3717"/>
    <cellStyle name="Calculation 4 2 3 3" xfId="3718"/>
    <cellStyle name="Calculation 4 2 3 4" xfId="3719"/>
    <cellStyle name="Calculation 4 2 3 5" xfId="3720"/>
    <cellStyle name="Calculation 4 2 3 6" xfId="3721"/>
    <cellStyle name="Calculation 4 2 3 7" xfId="3722"/>
    <cellStyle name="Calculation 4 2 4" xfId="3723"/>
    <cellStyle name="Calculation 4 2 4 2" xfId="3724"/>
    <cellStyle name="Calculation 4 2 4 3" xfId="3725"/>
    <cellStyle name="Calculation 4 2 4 4" xfId="3726"/>
    <cellStyle name="Calculation 4 2 4 5" xfId="3727"/>
    <cellStyle name="Calculation 4 2 4 6" xfId="3728"/>
    <cellStyle name="Calculation 4 2 4 7" xfId="3729"/>
    <cellStyle name="Calculation 4 2 5" xfId="3730"/>
    <cellStyle name="Calculation 4 2 6" xfId="3731"/>
    <cellStyle name="Calculation 4 2 7" xfId="3732"/>
    <cellStyle name="Calculation 4 2 8" xfId="3733"/>
    <cellStyle name="Calculation 4 2 9" xfId="3734"/>
    <cellStyle name="Calculation 4 3" xfId="3735"/>
    <cellStyle name="Calculation 4 3 10" xfId="3736"/>
    <cellStyle name="Calculation 4 3 11" xfId="3737"/>
    <cellStyle name="Calculation 4 3 12" xfId="3738"/>
    <cellStyle name="Calculation 4 3 13" xfId="3739"/>
    <cellStyle name="Calculation 4 3 14" xfId="3740"/>
    <cellStyle name="Calculation 4 3 2" xfId="3741"/>
    <cellStyle name="Calculation 4 3 2 10" xfId="3742"/>
    <cellStyle name="Calculation 4 3 2 2" xfId="3743"/>
    <cellStyle name="Calculation 4 3 2 2 2" xfId="3744"/>
    <cellStyle name="Calculation 4 3 2 2 3" xfId="3745"/>
    <cellStyle name="Calculation 4 3 2 2 4" xfId="3746"/>
    <cellStyle name="Calculation 4 3 2 2 5" xfId="3747"/>
    <cellStyle name="Calculation 4 3 2 2 6" xfId="3748"/>
    <cellStyle name="Calculation 4 3 2 2 7" xfId="3749"/>
    <cellStyle name="Calculation 4 3 2 3" xfId="3750"/>
    <cellStyle name="Calculation 4 3 2 3 2" xfId="3751"/>
    <cellStyle name="Calculation 4 3 2 3 3" xfId="3752"/>
    <cellStyle name="Calculation 4 3 2 3 4" xfId="3753"/>
    <cellStyle name="Calculation 4 3 2 3 5" xfId="3754"/>
    <cellStyle name="Calculation 4 3 2 3 6" xfId="3755"/>
    <cellStyle name="Calculation 4 3 2 3 7" xfId="3756"/>
    <cellStyle name="Calculation 4 3 2 4" xfId="3757"/>
    <cellStyle name="Calculation 4 3 2 5" xfId="3758"/>
    <cellStyle name="Calculation 4 3 2 6" xfId="3759"/>
    <cellStyle name="Calculation 4 3 2 7" xfId="3760"/>
    <cellStyle name="Calculation 4 3 2 8" xfId="3761"/>
    <cellStyle name="Calculation 4 3 2 9" xfId="3762"/>
    <cellStyle name="Calculation 4 3 3" xfId="3763"/>
    <cellStyle name="Calculation 4 3 3 2" xfId="3764"/>
    <cellStyle name="Calculation 4 3 3 3" xfId="3765"/>
    <cellStyle name="Calculation 4 3 3 4" xfId="3766"/>
    <cellStyle name="Calculation 4 3 3 5" xfId="3767"/>
    <cellStyle name="Calculation 4 3 3 6" xfId="3768"/>
    <cellStyle name="Calculation 4 3 3 7" xfId="3769"/>
    <cellStyle name="Calculation 4 3 4" xfId="3770"/>
    <cellStyle name="Calculation 4 3 4 2" xfId="3771"/>
    <cellStyle name="Calculation 4 3 4 3" xfId="3772"/>
    <cellStyle name="Calculation 4 3 4 4" xfId="3773"/>
    <cellStyle name="Calculation 4 3 4 5" xfId="3774"/>
    <cellStyle name="Calculation 4 3 4 6" xfId="3775"/>
    <cellStyle name="Calculation 4 3 4 7" xfId="3776"/>
    <cellStyle name="Calculation 4 3 5" xfId="3777"/>
    <cellStyle name="Calculation 4 3 6" xfId="3778"/>
    <cellStyle name="Calculation 4 3 7" xfId="3779"/>
    <cellStyle name="Calculation 4 3 8" xfId="3780"/>
    <cellStyle name="Calculation 4 3 9" xfId="3781"/>
    <cellStyle name="Calculation 4 4" xfId="3782"/>
    <cellStyle name="Calculation 4 4 10" xfId="3783"/>
    <cellStyle name="Calculation 4 4 11" xfId="3784"/>
    <cellStyle name="Calculation 4 4 12" xfId="3785"/>
    <cellStyle name="Calculation 4 4 13" xfId="3786"/>
    <cellStyle name="Calculation 4 4 14" xfId="3787"/>
    <cellStyle name="Calculation 4 4 2" xfId="3788"/>
    <cellStyle name="Calculation 4 4 2 10" xfId="3789"/>
    <cellStyle name="Calculation 4 4 2 2" xfId="3790"/>
    <cellStyle name="Calculation 4 4 2 2 2" xfId="3791"/>
    <cellStyle name="Calculation 4 4 2 2 3" xfId="3792"/>
    <cellStyle name="Calculation 4 4 2 2 4" xfId="3793"/>
    <cellStyle name="Calculation 4 4 2 2 5" xfId="3794"/>
    <cellStyle name="Calculation 4 4 2 2 6" xfId="3795"/>
    <cellStyle name="Calculation 4 4 2 2 7" xfId="3796"/>
    <cellStyle name="Calculation 4 4 2 3" xfId="3797"/>
    <cellStyle name="Calculation 4 4 2 3 2" xfId="3798"/>
    <cellStyle name="Calculation 4 4 2 3 3" xfId="3799"/>
    <cellStyle name="Calculation 4 4 2 3 4" xfId="3800"/>
    <cellStyle name="Calculation 4 4 2 3 5" xfId="3801"/>
    <cellStyle name="Calculation 4 4 2 3 6" xfId="3802"/>
    <cellStyle name="Calculation 4 4 2 3 7" xfId="3803"/>
    <cellStyle name="Calculation 4 4 2 4" xfId="3804"/>
    <cellStyle name="Calculation 4 4 2 5" xfId="3805"/>
    <cellStyle name="Calculation 4 4 2 6" xfId="3806"/>
    <cellStyle name="Calculation 4 4 2 7" xfId="3807"/>
    <cellStyle name="Calculation 4 4 2 8" xfId="3808"/>
    <cellStyle name="Calculation 4 4 2 9" xfId="3809"/>
    <cellStyle name="Calculation 4 4 3" xfId="3810"/>
    <cellStyle name="Calculation 4 4 3 2" xfId="3811"/>
    <cellStyle name="Calculation 4 4 3 3" xfId="3812"/>
    <cellStyle name="Calculation 4 4 3 4" xfId="3813"/>
    <cellStyle name="Calculation 4 4 3 5" xfId="3814"/>
    <cellStyle name="Calculation 4 4 3 6" xfId="3815"/>
    <cellStyle name="Calculation 4 4 3 7" xfId="3816"/>
    <cellStyle name="Calculation 4 4 4" xfId="3817"/>
    <cellStyle name="Calculation 4 4 4 2" xfId="3818"/>
    <cellStyle name="Calculation 4 4 4 3" xfId="3819"/>
    <cellStyle name="Calculation 4 4 4 4" xfId="3820"/>
    <cellStyle name="Calculation 4 4 4 5" xfId="3821"/>
    <cellStyle name="Calculation 4 4 4 6" xfId="3822"/>
    <cellStyle name="Calculation 4 4 4 7" xfId="3823"/>
    <cellStyle name="Calculation 4 4 5" xfId="3824"/>
    <cellStyle name="Calculation 4 4 6" xfId="3825"/>
    <cellStyle name="Calculation 4 4 7" xfId="3826"/>
    <cellStyle name="Calculation 4 4 8" xfId="3827"/>
    <cellStyle name="Calculation 4 4 9" xfId="3828"/>
    <cellStyle name="Calculation 4 5" xfId="3829"/>
    <cellStyle name="Calculation 4 5 10" xfId="3830"/>
    <cellStyle name="Calculation 4 5 11" xfId="3831"/>
    <cellStyle name="Calculation 4 5 12" xfId="3832"/>
    <cellStyle name="Calculation 4 5 13" xfId="3833"/>
    <cellStyle name="Calculation 4 5 14" xfId="3834"/>
    <cellStyle name="Calculation 4 5 2" xfId="3835"/>
    <cellStyle name="Calculation 4 5 2 10" xfId="3836"/>
    <cellStyle name="Calculation 4 5 2 2" xfId="3837"/>
    <cellStyle name="Calculation 4 5 2 2 2" xfId="3838"/>
    <cellStyle name="Calculation 4 5 2 2 3" xfId="3839"/>
    <cellStyle name="Calculation 4 5 2 2 4" xfId="3840"/>
    <cellStyle name="Calculation 4 5 2 2 5" xfId="3841"/>
    <cellStyle name="Calculation 4 5 2 2 6" xfId="3842"/>
    <cellStyle name="Calculation 4 5 2 2 7" xfId="3843"/>
    <cellStyle name="Calculation 4 5 2 3" xfId="3844"/>
    <cellStyle name="Calculation 4 5 2 3 2" xfId="3845"/>
    <cellStyle name="Calculation 4 5 2 3 3" xfId="3846"/>
    <cellStyle name="Calculation 4 5 2 3 4" xfId="3847"/>
    <cellStyle name="Calculation 4 5 2 3 5" xfId="3848"/>
    <cellStyle name="Calculation 4 5 2 3 6" xfId="3849"/>
    <cellStyle name="Calculation 4 5 2 3 7" xfId="3850"/>
    <cellStyle name="Calculation 4 5 2 4" xfId="3851"/>
    <cellStyle name="Calculation 4 5 2 5" xfId="3852"/>
    <cellStyle name="Calculation 4 5 2 6" xfId="3853"/>
    <cellStyle name="Calculation 4 5 2 7" xfId="3854"/>
    <cellStyle name="Calculation 4 5 2 8" xfId="3855"/>
    <cellStyle name="Calculation 4 5 2 9" xfId="3856"/>
    <cellStyle name="Calculation 4 5 3" xfId="3857"/>
    <cellStyle name="Calculation 4 5 3 2" xfId="3858"/>
    <cellStyle name="Calculation 4 5 3 3" xfId="3859"/>
    <cellStyle name="Calculation 4 5 3 4" xfId="3860"/>
    <cellStyle name="Calculation 4 5 3 5" xfId="3861"/>
    <cellStyle name="Calculation 4 5 3 6" xfId="3862"/>
    <cellStyle name="Calculation 4 5 3 7" xfId="3863"/>
    <cellStyle name="Calculation 4 5 4" xfId="3864"/>
    <cellStyle name="Calculation 4 5 4 2" xfId="3865"/>
    <cellStyle name="Calculation 4 5 4 3" xfId="3866"/>
    <cellStyle name="Calculation 4 5 4 4" xfId="3867"/>
    <cellStyle name="Calculation 4 5 4 5" xfId="3868"/>
    <cellStyle name="Calculation 4 5 4 6" xfId="3869"/>
    <cellStyle name="Calculation 4 5 4 7" xfId="3870"/>
    <cellStyle name="Calculation 4 5 5" xfId="3871"/>
    <cellStyle name="Calculation 4 5 6" xfId="3872"/>
    <cellStyle name="Calculation 4 5 7" xfId="3873"/>
    <cellStyle name="Calculation 4 5 8" xfId="3874"/>
    <cellStyle name="Calculation 4 5 9" xfId="3875"/>
    <cellStyle name="Calculation 4 6" xfId="3876"/>
    <cellStyle name="Calculation 4 6 10" xfId="3877"/>
    <cellStyle name="Calculation 4 6 2" xfId="3878"/>
    <cellStyle name="Calculation 4 6 2 2" xfId="3879"/>
    <cellStyle name="Calculation 4 6 2 3" xfId="3880"/>
    <cellStyle name="Calculation 4 6 2 4" xfId="3881"/>
    <cellStyle name="Calculation 4 6 2 5" xfId="3882"/>
    <cellStyle name="Calculation 4 6 2 6" xfId="3883"/>
    <cellStyle name="Calculation 4 6 2 7" xfId="3884"/>
    <cellStyle name="Calculation 4 6 3" xfId="3885"/>
    <cellStyle name="Calculation 4 6 3 2" xfId="3886"/>
    <cellStyle name="Calculation 4 6 3 3" xfId="3887"/>
    <cellStyle name="Calculation 4 6 3 4" xfId="3888"/>
    <cellStyle name="Calculation 4 6 3 5" xfId="3889"/>
    <cellStyle name="Calculation 4 6 3 6" xfId="3890"/>
    <cellStyle name="Calculation 4 6 3 7" xfId="3891"/>
    <cellStyle name="Calculation 4 6 4" xfId="3892"/>
    <cellStyle name="Calculation 4 6 5" xfId="3893"/>
    <cellStyle name="Calculation 4 6 6" xfId="3894"/>
    <cellStyle name="Calculation 4 6 7" xfId="3895"/>
    <cellStyle name="Calculation 4 6 8" xfId="3896"/>
    <cellStyle name="Calculation 4 6 9" xfId="3897"/>
    <cellStyle name="Calculation 4 7" xfId="3898"/>
    <cellStyle name="Calculation 4 7 2" xfId="3899"/>
    <cellStyle name="Calculation 4 7 3" xfId="3900"/>
    <cellStyle name="Calculation 4 7 4" xfId="3901"/>
    <cellStyle name="Calculation 4 7 5" xfId="3902"/>
    <cellStyle name="Calculation 4 7 6" xfId="3903"/>
    <cellStyle name="Calculation 4 7 7" xfId="3904"/>
    <cellStyle name="Calculation 4 8" xfId="3905"/>
    <cellStyle name="Calculation 4 8 2" xfId="3906"/>
    <cellStyle name="Calculation 4 8 3" xfId="3907"/>
    <cellStyle name="Calculation 4 8 4" xfId="3908"/>
    <cellStyle name="Calculation 4 8 5" xfId="3909"/>
    <cellStyle name="Calculation 4 8 6" xfId="3910"/>
    <cellStyle name="Calculation 4 8 7" xfId="3911"/>
    <cellStyle name="Calculation 4 9" xfId="3912"/>
    <cellStyle name="Calculation 5" xfId="3913"/>
    <cellStyle name="Calculation 5 10" xfId="3914"/>
    <cellStyle name="Calculation 5 11" xfId="3915"/>
    <cellStyle name="Calculation 5 12" xfId="3916"/>
    <cellStyle name="Calculation 5 13" xfId="3917"/>
    <cellStyle name="Calculation 5 14" xfId="3918"/>
    <cellStyle name="Calculation 5 2" xfId="3919"/>
    <cellStyle name="Calculation 5 2 10" xfId="3920"/>
    <cellStyle name="Calculation 5 2 2" xfId="3921"/>
    <cellStyle name="Calculation 5 2 2 2" xfId="3922"/>
    <cellStyle name="Calculation 5 2 2 3" xfId="3923"/>
    <cellStyle name="Calculation 5 2 2 4" xfId="3924"/>
    <cellStyle name="Calculation 5 2 2 5" xfId="3925"/>
    <cellStyle name="Calculation 5 2 2 6" xfId="3926"/>
    <cellStyle name="Calculation 5 2 2 7" xfId="3927"/>
    <cellStyle name="Calculation 5 2 3" xfId="3928"/>
    <cellStyle name="Calculation 5 2 3 2" xfId="3929"/>
    <cellStyle name="Calculation 5 2 3 3" xfId="3930"/>
    <cellStyle name="Calculation 5 2 3 4" xfId="3931"/>
    <cellStyle name="Calculation 5 2 3 5" xfId="3932"/>
    <cellStyle name="Calculation 5 2 3 6" xfId="3933"/>
    <cellStyle name="Calculation 5 2 3 7" xfId="3934"/>
    <cellStyle name="Calculation 5 2 4" xfId="3935"/>
    <cellStyle name="Calculation 5 2 5" xfId="3936"/>
    <cellStyle name="Calculation 5 2 6" xfId="3937"/>
    <cellStyle name="Calculation 5 2 7" xfId="3938"/>
    <cellStyle name="Calculation 5 2 8" xfId="3939"/>
    <cellStyle name="Calculation 5 2 9" xfId="3940"/>
    <cellStyle name="Calculation 5 3" xfId="3941"/>
    <cellStyle name="Calculation 5 3 2" xfId="3942"/>
    <cellStyle name="Calculation 5 3 3" xfId="3943"/>
    <cellStyle name="Calculation 5 3 4" xfId="3944"/>
    <cellStyle name="Calculation 5 3 5" xfId="3945"/>
    <cellStyle name="Calculation 5 3 6" xfId="3946"/>
    <cellStyle name="Calculation 5 3 7" xfId="3947"/>
    <cellStyle name="Calculation 5 4" xfId="3948"/>
    <cellStyle name="Calculation 5 4 2" xfId="3949"/>
    <cellStyle name="Calculation 5 4 3" xfId="3950"/>
    <cellStyle name="Calculation 5 4 4" xfId="3951"/>
    <cellStyle name="Calculation 5 4 5" xfId="3952"/>
    <cellStyle name="Calculation 5 4 6" xfId="3953"/>
    <cellStyle name="Calculation 5 4 7" xfId="3954"/>
    <cellStyle name="Calculation 5 5" xfId="3955"/>
    <cellStyle name="Calculation 5 6" xfId="3956"/>
    <cellStyle name="Calculation 5 7" xfId="3957"/>
    <cellStyle name="Calculation 5 8" xfId="3958"/>
    <cellStyle name="Calculation 5 9" xfId="3959"/>
    <cellStyle name="Calculation 6" xfId="3960"/>
    <cellStyle name="Calculation 6 10" xfId="3961"/>
    <cellStyle name="Calculation 6 11" xfId="3962"/>
    <cellStyle name="Calculation 6 12" xfId="3963"/>
    <cellStyle name="Calculation 6 13" xfId="3964"/>
    <cellStyle name="Calculation 6 14" xfId="3965"/>
    <cellStyle name="Calculation 6 2" xfId="3966"/>
    <cellStyle name="Calculation 6 2 10" xfId="3967"/>
    <cellStyle name="Calculation 6 2 2" xfId="3968"/>
    <cellStyle name="Calculation 6 2 2 2" xfId="3969"/>
    <cellStyle name="Calculation 6 2 2 3" xfId="3970"/>
    <cellStyle name="Calculation 6 2 2 4" xfId="3971"/>
    <cellStyle name="Calculation 6 2 2 5" xfId="3972"/>
    <cellStyle name="Calculation 6 2 2 6" xfId="3973"/>
    <cellStyle name="Calculation 6 2 2 7" xfId="3974"/>
    <cellStyle name="Calculation 6 2 3" xfId="3975"/>
    <cellStyle name="Calculation 6 2 3 2" xfId="3976"/>
    <cellStyle name="Calculation 6 2 3 3" xfId="3977"/>
    <cellStyle name="Calculation 6 2 3 4" xfId="3978"/>
    <cellStyle name="Calculation 6 2 3 5" xfId="3979"/>
    <cellStyle name="Calculation 6 2 3 6" xfId="3980"/>
    <cellStyle name="Calculation 6 2 3 7" xfId="3981"/>
    <cellStyle name="Calculation 6 2 4" xfId="3982"/>
    <cellStyle name="Calculation 6 2 5" xfId="3983"/>
    <cellStyle name="Calculation 6 2 6" xfId="3984"/>
    <cellStyle name="Calculation 6 2 7" xfId="3985"/>
    <cellStyle name="Calculation 6 2 8" xfId="3986"/>
    <cellStyle name="Calculation 6 2 9" xfId="3987"/>
    <cellStyle name="Calculation 6 3" xfId="3988"/>
    <cellStyle name="Calculation 6 3 2" xfId="3989"/>
    <cellStyle name="Calculation 6 3 3" xfId="3990"/>
    <cellStyle name="Calculation 6 3 4" xfId="3991"/>
    <cellStyle name="Calculation 6 3 5" xfId="3992"/>
    <cellStyle name="Calculation 6 3 6" xfId="3993"/>
    <cellStyle name="Calculation 6 3 7" xfId="3994"/>
    <cellStyle name="Calculation 6 4" xfId="3995"/>
    <cellStyle name="Calculation 6 4 2" xfId="3996"/>
    <cellStyle name="Calculation 6 4 3" xfId="3997"/>
    <cellStyle name="Calculation 6 4 4" xfId="3998"/>
    <cellStyle name="Calculation 6 4 5" xfId="3999"/>
    <cellStyle name="Calculation 6 4 6" xfId="4000"/>
    <cellStyle name="Calculation 6 4 7" xfId="4001"/>
    <cellStyle name="Calculation 6 5" xfId="4002"/>
    <cellStyle name="Calculation 6 6" xfId="4003"/>
    <cellStyle name="Calculation 6 7" xfId="4004"/>
    <cellStyle name="Calculation 6 8" xfId="4005"/>
    <cellStyle name="Calculation 6 9" xfId="4006"/>
    <cellStyle name="Calculation 7" xfId="4007"/>
    <cellStyle name="Calculation 8" xfId="4008"/>
    <cellStyle name="Calculation 9" xfId="4009"/>
    <cellStyle name="Callum" xfId="4010"/>
    <cellStyle name="Callum 2" xfId="4011"/>
    <cellStyle name="Callum 3" xfId="4012"/>
    <cellStyle name="Callum 4" xfId="4013"/>
    <cellStyle name="Callum 5" xfId="4014"/>
    <cellStyle name="Callum 6" xfId="4015"/>
    <cellStyle name="Callum 7" xfId="4016"/>
    <cellStyle name="Callum 8" xfId="4017"/>
    <cellStyle name="Caption" xfId="4018"/>
    <cellStyle name="Case" xfId="4019"/>
    <cellStyle name="CdnOxy" xfId="4020"/>
    <cellStyle name="Center" xfId="4021"/>
    <cellStyle name="Center 2" xfId="4022"/>
    <cellStyle name="Center Across" xfId="4023"/>
    <cellStyle name="Center Across 2" xfId="4024"/>
    <cellStyle name="Center Across 3" xfId="4025"/>
    <cellStyle name="Centered Heading" xfId="4026"/>
    <cellStyle name="Changeable" xfId="4027"/>
    <cellStyle name="Check" xfId="4028"/>
    <cellStyle name="Check Cell" xfId="4029"/>
    <cellStyle name="Check Cell 10" xfId="4030"/>
    <cellStyle name="Check Cell 11" xfId="4031"/>
    <cellStyle name="Check Cell 12" xfId="4032"/>
    <cellStyle name="Check Cell 13" xfId="4033"/>
    <cellStyle name="Check Cell 14" xfId="4034"/>
    <cellStyle name="Check Cell 15" xfId="4035"/>
    <cellStyle name="Check Cell 16" xfId="4036"/>
    <cellStyle name="Check Cell 17" xfId="4037"/>
    <cellStyle name="Check Cell 2" xfId="4038"/>
    <cellStyle name="Check Cell 2 10" xfId="4039"/>
    <cellStyle name="Check Cell 2 11" xfId="4040"/>
    <cellStyle name="Check Cell 2 12" xfId="4041"/>
    <cellStyle name="Check Cell 2 2" xfId="4042"/>
    <cellStyle name="Check Cell 2 3" xfId="4043"/>
    <cellStyle name="Check Cell 2 4" xfId="4044"/>
    <cellStyle name="Check Cell 2 5" xfId="4045"/>
    <cellStyle name="Check Cell 2 6" xfId="4046"/>
    <cellStyle name="Check Cell 2 7" xfId="4047"/>
    <cellStyle name="Check Cell 2 8" xfId="4048"/>
    <cellStyle name="Check Cell 2 9" xfId="4049"/>
    <cellStyle name="Check Cell 3" xfId="4050"/>
    <cellStyle name="Check Cell 4" xfId="4051"/>
    <cellStyle name="Check Cell 5" xfId="4052"/>
    <cellStyle name="Check Cell 6" xfId="4053"/>
    <cellStyle name="Check Cell 7" xfId="4054"/>
    <cellStyle name="Check Cell 8" xfId="4055"/>
    <cellStyle name="Check Cell 9" xfId="4056"/>
    <cellStyle name="Code" xfId="4057"/>
    <cellStyle name="Code Section" xfId="4058"/>
    <cellStyle name="ColHeading" xfId="4059"/>
    <cellStyle name="Column Heading" xfId="4060"/>
    <cellStyle name="Column Title" xfId="4061"/>
    <cellStyle name="Comma  - Style1" xfId="4062"/>
    <cellStyle name="Comma  - Style1 2" xfId="4063"/>
    <cellStyle name="Comma  - Style1 3" xfId="4064"/>
    <cellStyle name="Comma  - Style1 3 2" xfId="4065"/>
    <cellStyle name="Comma  - Style2" xfId="4066"/>
    <cellStyle name="Comma  - Style2 2" xfId="4067"/>
    <cellStyle name="Comma  - Style2 2 2" xfId="4068"/>
    <cellStyle name="Comma  - Style2 3" xfId="4069"/>
    <cellStyle name="Comma  - Style2 3 2" xfId="4070"/>
    <cellStyle name="Comma  - Style2 4" xfId="4071"/>
    <cellStyle name="Comma  - Style2 4 2" xfId="4072"/>
    <cellStyle name="Comma  - Style2 5" xfId="4073"/>
    <cellStyle name="Comma  - Style2 5 2" xfId="4074"/>
    <cellStyle name="Comma  - Style2 6" xfId="4075"/>
    <cellStyle name="Comma  - Style2 6 2" xfId="4076"/>
    <cellStyle name="Comma  - Style2 7" xfId="4077"/>
    <cellStyle name="Comma  - Style2 7 2" xfId="4078"/>
    <cellStyle name="Comma  - Style2 8" xfId="4079"/>
    <cellStyle name="Comma  - Style2 8 2" xfId="4080"/>
    <cellStyle name="Comma  - Style2 9" xfId="4081"/>
    <cellStyle name="Comma  - Style2 9 2" xfId="4082"/>
    <cellStyle name="Comma  - Style3" xfId="4083"/>
    <cellStyle name="Comma  - Style3 2" xfId="4084"/>
    <cellStyle name="Comma  - Style3 2 2" xfId="4085"/>
    <cellStyle name="Comma  - Style3 3" xfId="4086"/>
    <cellStyle name="Comma  - Style3 3 2" xfId="4087"/>
    <cellStyle name="Comma  - Style3 4" xfId="4088"/>
    <cellStyle name="Comma  - Style3 4 2" xfId="4089"/>
    <cellStyle name="Comma  - Style3 5" xfId="4090"/>
    <cellStyle name="Comma  - Style3 5 2" xfId="4091"/>
    <cellStyle name="Comma  - Style3 6" xfId="4092"/>
    <cellStyle name="Comma  - Style3 6 2" xfId="4093"/>
    <cellStyle name="Comma  - Style3 7" xfId="4094"/>
    <cellStyle name="Comma  - Style3 7 2" xfId="4095"/>
    <cellStyle name="Comma  - Style3 8" xfId="4096"/>
    <cellStyle name="Comma  - Style3 8 2" xfId="4097"/>
    <cellStyle name="Comma  - Style3 9" xfId="4098"/>
    <cellStyle name="Comma  - Style3 9 2" xfId="4099"/>
    <cellStyle name="Comma  - Style4" xfId="4100"/>
    <cellStyle name="Comma  - Style4 2" xfId="4101"/>
    <cellStyle name="Comma  - Style4 2 2" xfId="4102"/>
    <cellStyle name="Comma  - Style4 3" xfId="4103"/>
    <cellStyle name="Comma  - Style4 3 2" xfId="4104"/>
    <cellStyle name="Comma  - Style4 4" xfId="4105"/>
    <cellStyle name="Comma  - Style4 4 2" xfId="4106"/>
    <cellStyle name="Comma  - Style4 5" xfId="4107"/>
    <cellStyle name="Comma  - Style4 5 2" xfId="4108"/>
    <cellStyle name="Comma  - Style4 6" xfId="4109"/>
    <cellStyle name="Comma  - Style4 6 2" xfId="4110"/>
    <cellStyle name="Comma  - Style4 7" xfId="4111"/>
    <cellStyle name="Comma  - Style4 7 2" xfId="4112"/>
    <cellStyle name="Comma  - Style4 8" xfId="4113"/>
    <cellStyle name="Comma  - Style4 8 2" xfId="4114"/>
    <cellStyle name="Comma  - Style4 9" xfId="4115"/>
    <cellStyle name="Comma  - Style4 9 2" xfId="4116"/>
    <cellStyle name="Comma  - Style5" xfId="4117"/>
    <cellStyle name="Comma  - Style5 2" xfId="4118"/>
    <cellStyle name="Comma  - Style5 2 2" xfId="4119"/>
    <cellStyle name="Comma  - Style5 3" xfId="4120"/>
    <cellStyle name="Comma  - Style5 3 2" xfId="4121"/>
    <cellStyle name="Comma  - Style5 4" xfId="4122"/>
    <cellStyle name="Comma  - Style5 4 2" xfId="4123"/>
    <cellStyle name="Comma  - Style5 5" xfId="4124"/>
    <cellStyle name="Comma  - Style5 5 2" xfId="4125"/>
    <cellStyle name="Comma  - Style5 6" xfId="4126"/>
    <cellStyle name="Comma  - Style5 6 2" xfId="4127"/>
    <cellStyle name="Comma  - Style5 7" xfId="4128"/>
    <cellStyle name="Comma  - Style5 7 2" xfId="4129"/>
    <cellStyle name="Comma  - Style5 8" xfId="4130"/>
    <cellStyle name="Comma  - Style5 8 2" xfId="4131"/>
    <cellStyle name="Comma  - Style5 9" xfId="4132"/>
    <cellStyle name="Comma  - Style5 9 2" xfId="4133"/>
    <cellStyle name="Comma  - Style6" xfId="4134"/>
    <cellStyle name="Comma  - Style6 2" xfId="4135"/>
    <cellStyle name="Comma  - Style6 2 2" xfId="4136"/>
    <cellStyle name="Comma  - Style6 3" xfId="4137"/>
    <cellStyle name="Comma  - Style6 3 2" xfId="4138"/>
    <cellStyle name="Comma  - Style6 4" xfId="4139"/>
    <cellStyle name="Comma  - Style6 4 2" xfId="4140"/>
    <cellStyle name="Comma  - Style6 5" xfId="4141"/>
    <cellStyle name="Comma  - Style6 5 2" xfId="4142"/>
    <cellStyle name="Comma  - Style6 6" xfId="4143"/>
    <cellStyle name="Comma  - Style6 6 2" xfId="4144"/>
    <cellStyle name="Comma  - Style6 7" xfId="4145"/>
    <cellStyle name="Comma  - Style6 7 2" xfId="4146"/>
    <cellStyle name="Comma  - Style6 8" xfId="4147"/>
    <cellStyle name="Comma  - Style6 8 2" xfId="4148"/>
    <cellStyle name="Comma  - Style6 9" xfId="4149"/>
    <cellStyle name="Comma  - Style6 9 2" xfId="4150"/>
    <cellStyle name="Comma  - Style7" xfId="4151"/>
    <cellStyle name="Comma  - Style7 2" xfId="4152"/>
    <cellStyle name="Comma  - Style7 2 2" xfId="4153"/>
    <cellStyle name="Comma  - Style7 3" xfId="4154"/>
    <cellStyle name="Comma  - Style7 3 2" xfId="4155"/>
    <cellStyle name="Comma  - Style7 4" xfId="4156"/>
    <cellStyle name="Comma  - Style7 4 2" xfId="4157"/>
    <cellStyle name="Comma  - Style7 5" xfId="4158"/>
    <cellStyle name="Comma  - Style7 5 2" xfId="4159"/>
    <cellStyle name="Comma  - Style7 6" xfId="4160"/>
    <cellStyle name="Comma  - Style7 6 2" xfId="4161"/>
    <cellStyle name="Comma  - Style7 7" xfId="4162"/>
    <cellStyle name="Comma  - Style7 7 2" xfId="4163"/>
    <cellStyle name="Comma  - Style7 8" xfId="4164"/>
    <cellStyle name="Comma  - Style7 8 2" xfId="4165"/>
    <cellStyle name="Comma  - Style7 9" xfId="4166"/>
    <cellStyle name="Comma  - Style7 9 2" xfId="4167"/>
    <cellStyle name="Comma  - Style8" xfId="4168"/>
    <cellStyle name="Comma  - Style8 2" xfId="4169"/>
    <cellStyle name="Comma  - Style8 2 2" xfId="4170"/>
    <cellStyle name="Comma  - Style8 3" xfId="4171"/>
    <cellStyle name="Comma  - Style8 3 2" xfId="4172"/>
    <cellStyle name="Comma  - Style8 4" xfId="4173"/>
    <cellStyle name="Comma  - Style8 4 2" xfId="4174"/>
    <cellStyle name="Comma  - Style8 5" xfId="4175"/>
    <cellStyle name="Comma  - Style8 5 2" xfId="4176"/>
    <cellStyle name="Comma  - Style8 6" xfId="4177"/>
    <cellStyle name="Comma  - Style8 6 2" xfId="4178"/>
    <cellStyle name="Comma  - Style8 7" xfId="4179"/>
    <cellStyle name="Comma  - Style8 7 2" xfId="4180"/>
    <cellStyle name="Comma  - Style8 8" xfId="4181"/>
    <cellStyle name="Comma  - Style8 8 2" xfId="4182"/>
    <cellStyle name="Comma  - Style8 9" xfId="4183"/>
    <cellStyle name="Comma  - Style8 9 2" xfId="4184"/>
    <cellStyle name="Comma [00]" xfId="4185"/>
    <cellStyle name="Comma [00] 2" xfId="4186"/>
    <cellStyle name="Comma [00] 2 2" xfId="4187"/>
    <cellStyle name="Comma [00] 3" xfId="4188"/>
    <cellStyle name="Comma [00] 3 2" xfId="4189"/>
    <cellStyle name="Comma [1]" xfId="4190"/>
    <cellStyle name="Comma [2]" xfId="4191"/>
    <cellStyle name="Comma [3]" xfId="4192"/>
    <cellStyle name="Comma 0" xfId="4193"/>
    <cellStyle name="Comma 0*" xfId="4194"/>
    <cellStyle name="Comma 0.0" xfId="4195"/>
    <cellStyle name="Comma 0.0 10" xfId="4196"/>
    <cellStyle name="Comma 0.0 11" xfId="4197"/>
    <cellStyle name="Comma 0.0 2" xfId="4198"/>
    <cellStyle name="Comma 0.0 2 2" xfId="4199"/>
    <cellStyle name="Comma 0.0 3" xfId="4200"/>
    <cellStyle name="Comma 0.0 3 2" xfId="4201"/>
    <cellStyle name="Comma 0.0 4" xfId="4202"/>
    <cellStyle name="Comma 0.0 4 2" xfId="4203"/>
    <cellStyle name="Comma 0.0 5" xfId="4204"/>
    <cellStyle name="Comma 0.0 5 2" xfId="4205"/>
    <cellStyle name="Comma 0.0 6" xfId="4206"/>
    <cellStyle name="Comma 0.0 6 2" xfId="4207"/>
    <cellStyle name="Comma 0.0 7" xfId="4208"/>
    <cellStyle name="Comma 0.0 7 2" xfId="4209"/>
    <cellStyle name="Comma 0.0 8" xfId="4210"/>
    <cellStyle name="Comma 0.0 8 2" xfId="4211"/>
    <cellStyle name="Comma 0.0 9" xfId="4212"/>
    <cellStyle name="Comma 0.00" xfId="4213"/>
    <cellStyle name="Comma 0.00 10" xfId="4214"/>
    <cellStyle name="Comma 0.00 11" xfId="4215"/>
    <cellStyle name="Comma 0.00 2" xfId="4216"/>
    <cellStyle name="Comma 0.00 2 2" xfId="4217"/>
    <cellStyle name="Comma 0.00 3" xfId="4218"/>
    <cellStyle name="Comma 0.00 3 2" xfId="4219"/>
    <cellStyle name="Comma 0.00 4" xfId="4220"/>
    <cellStyle name="Comma 0.00 4 2" xfId="4221"/>
    <cellStyle name="Comma 0.00 5" xfId="4222"/>
    <cellStyle name="Comma 0.00 5 2" xfId="4223"/>
    <cellStyle name="Comma 0.00 6" xfId="4224"/>
    <cellStyle name="Comma 0.00 6 2" xfId="4225"/>
    <cellStyle name="Comma 0.00 7" xfId="4226"/>
    <cellStyle name="Comma 0.00 7 2" xfId="4227"/>
    <cellStyle name="Comma 0.00 8" xfId="4228"/>
    <cellStyle name="Comma 0.00 8 2" xfId="4229"/>
    <cellStyle name="Comma 0.00 9" xfId="4230"/>
    <cellStyle name="Comma 0.000" xfId="4231"/>
    <cellStyle name="Comma 0.000 10" xfId="4232"/>
    <cellStyle name="Comma 0.000 11" xfId="4233"/>
    <cellStyle name="Comma 0.000 2" xfId="4234"/>
    <cellStyle name="Comma 0.000 2 2" xfId="4235"/>
    <cellStyle name="Comma 0.000 3" xfId="4236"/>
    <cellStyle name="Comma 0.000 3 2" xfId="4237"/>
    <cellStyle name="Comma 0.000 4" xfId="4238"/>
    <cellStyle name="Comma 0.000 4 2" xfId="4239"/>
    <cellStyle name="Comma 0.000 5" xfId="4240"/>
    <cellStyle name="Comma 0.000 5 2" xfId="4241"/>
    <cellStyle name="Comma 0.000 6" xfId="4242"/>
    <cellStyle name="Comma 0.000 6 2" xfId="4243"/>
    <cellStyle name="Comma 0.000 7" xfId="4244"/>
    <cellStyle name="Comma 0.000 7 2" xfId="4245"/>
    <cellStyle name="Comma 0.000 8" xfId="4246"/>
    <cellStyle name="Comma 0.000 8 2" xfId="4247"/>
    <cellStyle name="Comma 0.000 9" xfId="4248"/>
    <cellStyle name="Comma 0_Лена сегодня" xfId="4249"/>
    <cellStyle name="Comma 10" xfId="4250"/>
    <cellStyle name="Comma 10 2" xfId="4251"/>
    <cellStyle name="Comma 10 3" xfId="4252"/>
    <cellStyle name="Comma 100" xfId="4253"/>
    <cellStyle name="Comma 100 2" xfId="4254"/>
    <cellStyle name="Comma 100 3" xfId="4255"/>
    <cellStyle name="Comma 101" xfId="4256"/>
    <cellStyle name="Comma 101 2" xfId="4257"/>
    <cellStyle name="Comma 102" xfId="4258"/>
    <cellStyle name="Comma 102 2" xfId="4259"/>
    <cellStyle name="Comma 103" xfId="4260"/>
    <cellStyle name="Comma 103 2" xfId="4261"/>
    <cellStyle name="Comma 104" xfId="4262"/>
    <cellStyle name="Comma 104 2" xfId="4263"/>
    <cellStyle name="Comma 105" xfId="4264"/>
    <cellStyle name="Comma 105 2" xfId="4265"/>
    <cellStyle name="Comma 106" xfId="4266"/>
    <cellStyle name="Comma 106 2" xfId="4267"/>
    <cellStyle name="Comma 107" xfId="4268"/>
    <cellStyle name="Comma 107 2" xfId="4269"/>
    <cellStyle name="Comma 108" xfId="4270"/>
    <cellStyle name="Comma 108 2" xfId="4271"/>
    <cellStyle name="Comma 109" xfId="4272"/>
    <cellStyle name="Comma 109 2" xfId="4273"/>
    <cellStyle name="Comma 11" xfId="4274"/>
    <cellStyle name="Comma 11 2" xfId="4275"/>
    <cellStyle name="Comma 11 3" xfId="4276"/>
    <cellStyle name="Comma 110" xfId="4277"/>
    <cellStyle name="Comma 110 2" xfId="4278"/>
    <cellStyle name="Comma 111" xfId="4279"/>
    <cellStyle name="Comma 111 2" xfId="4280"/>
    <cellStyle name="Comma 112" xfId="4281"/>
    <cellStyle name="Comma 112 2" xfId="4282"/>
    <cellStyle name="Comma 113" xfId="4283"/>
    <cellStyle name="Comma 113 2" xfId="4284"/>
    <cellStyle name="Comma 114" xfId="4285"/>
    <cellStyle name="Comma 114 2" xfId="4286"/>
    <cellStyle name="Comma 115" xfId="4287"/>
    <cellStyle name="Comma 115 2" xfId="4288"/>
    <cellStyle name="Comma 116" xfId="4289"/>
    <cellStyle name="Comma 116 2" xfId="4290"/>
    <cellStyle name="Comma 117" xfId="4291"/>
    <cellStyle name="Comma 117 2" xfId="4292"/>
    <cellStyle name="Comma 118" xfId="4293"/>
    <cellStyle name="Comma 118 2" xfId="4294"/>
    <cellStyle name="Comma 119" xfId="4295"/>
    <cellStyle name="Comma 119 2" xfId="4296"/>
    <cellStyle name="Comma 12" xfId="4297"/>
    <cellStyle name="Comma 12 2" xfId="4298"/>
    <cellStyle name="Comma 12 3" xfId="4299"/>
    <cellStyle name="Comma 120" xfId="4300"/>
    <cellStyle name="Comma 120 2" xfId="4301"/>
    <cellStyle name="Comma 121" xfId="4302"/>
    <cellStyle name="Comma 121 2" xfId="4303"/>
    <cellStyle name="Comma 122" xfId="4304"/>
    <cellStyle name="Comma 122 2" xfId="4305"/>
    <cellStyle name="Comma 123" xfId="4306"/>
    <cellStyle name="Comma 123 2" xfId="4307"/>
    <cellStyle name="Comma 124" xfId="4308"/>
    <cellStyle name="Comma 124 2" xfId="4309"/>
    <cellStyle name="Comma 125" xfId="4310"/>
    <cellStyle name="Comma 125 2" xfId="4311"/>
    <cellStyle name="Comma 126" xfId="4312"/>
    <cellStyle name="Comma 126 2" xfId="4313"/>
    <cellStyle name="Comma 127" xfId="4314"/>
    <cellStyle name="Comma 127 2" xfId="4315"/>
    <cellStyle name="Comma 128" xfId="4316"/>
    <cellStyle name="Comma 128 2" xfId="4317"/>
    <cellStyle name="Comma 129" xfId="4318"/>
    <cellStyle name="Comma 129 2" xfId="4319"/>
    <cellStyle name="Comma 13" xfId="4320"/>
    <cellStyle name="Comma 13 2" xfId="4321"/>
    <cellStyle name="Comma 13 3" xfId="4322"/>
    <cellStyle name="Comma 130" xfId="4323"/>
    <cellStyle name="Comma 130 2" xfId="4324"/>
    <cellStyle name="Comma 131" xfId="4325"/>
    <cellStyle name="Comma 131 2" xfId="4326"/>
    <cellStyle name="Comma 132" xfId="4327"/>
    <cellStyle name="Comma 132 2" xfId="4328"/>
    <cellStyle name="Comma 133" xfId="4329"/>
    <cellStyle name="Comma 133 2" xfId="4330"/>
    <cellStyle name="Comma 134" xfId="4331"/>
    <cellStyle name="Comma 134 2" xfId="4332"/>
    <cellStyle name="Comma 135" xfId="4333"/>
    <cellStyle name="Comma 135 2" xfId="4334"/>
    <cellStyle name="Comma 136" xfId="4335"/>
    <cellStyle name="Comma 136 2" xfId="4336"/>
    <cellStyle name="Comma 137" xfId="4337"/>
    <cellStyle name="Comma 137 2" xfId="4338"/>
    <cellStyle name="Comma 138" xfId="4339"/>
    <cellStyle name="Comma 138 2" xfId="4340"/>
    <cellStyle name="Comma 139" xfId="4341"/>
    <cellStyle name="Comma 139 2" xfId="4342"/>
    <cellStyle name="Comma 14" xfId="4343"/>
    <cellStyle name="Comma 14 2" xfId="4344"/>
    <cellStyle name="Comma 140" xfId="4345"/>
    <cellStyle name="Comma 140 2" xfId="4346"/>
    <cellStyle name="Comma 141" xfId="4347"/>
    <cellStyle name="Comma 141 2" xfId="4348"/>
    <cellStyle name="Comma 142" xfId="4349"/>
    <cellStyle name="Comma 142 2" xfId="4350"/>
    <cellStyle name="Comma 143" xfId="4351"/>
    <cellStyle name="Comma 143 2" xfId="4352"/>
    <cellStyle name="Comma 144" xfId="4353"/>
    <cellStyle name="Comma 144 2" xfId="4354"/>
    <cellStyle name="Comma 145" xfId="4355"/>
    <cellStyle name="Comma 145 2" xfId="4356"/>
    <cellStyle name="Comma 146" xfId="4357"/>
    <cellStyle name="Comma 146 2" xfId="4358"/>
    <cellStyle name="Comma 147" xfId="4359"/>
    <cellStyle name="Comma 147 2" xfId="4360"/>
    <cellStyle name="Comma 148" xfId="4361"/>
    <cellStyle name="Comma 148 2" xfId="4362"/>
    <cellStyle name="Comma 149" xfId="4363"/>
    <cellStyle name="Comma 149 2" xfId="4364"/>
    <cellStyle name="Comma 15" xfId="4365"/>
    <cellStyle name="Comma 15 10" xfId="4366"/>
    <cellStyle name="Comma 15 10 2" xfId="4367"/>
    <cellStyle name="Comma 15 11" xfId="4368"/>
    <cellStyle name="Comma 15 11 2" xfId="4369"/>
    <cellStyle name="Comma 15 12" xfId="4370"/>
    <cellStyle name="Comma 15 12 2" xfId="4371"/>
    <cellStyle name="Comma 15 13" xfId="4372"/>
    <cellStyle name="Comma 15 2" xfId="4373"/>
    <cellStyle name="Comma 15 2 2" xfId="4374"/>
    <cellStyle name="Comma 15 3" xfId="4375"/>
    <cellStyle name="Comma 15 3 2" xfId="4376"/>
    <cellStyle name="Comma 15 4" xfId="4377"/>
    <cellStyle name="Comma 15 4 2" xfId="4378"/>
    <cellStyle name="Comma 15 5" xfId="4379"/>
    <cellStyle name="Comma 15 5 2" xfId="4380"/>
    <cellStyle name="Comma 15 6" xfId="4381"/>
    <cellStyle name="Comma 15 6 2" xfId="4382"/>
    <cellStyle name="Comma 15 7" xfId="4383"/>
    <cellStyle name="Comma 15 7 2" xfId="4384"/>
    <cellStyle name="Comma 15 8" xfId="4385"/>
    <cellStyle name="Comma 15 8 2" xfId="4386"/>
    <cellStyle name="Comma 15 9" xfId="4387"/>
    <cellStyle name="Comma 15 9 2" xfId="4388"/>
    <cellStyle name="Comma 150" xfId="4389"/>
    <cellStyle name="Comma 150 2" xfId="4390"/>
    <cellStyle name="Comma 151" xfId="4391"/>
    <cellStyle name="Comma 151 2" xfId="4392"/>
    <cellStyle name="Comma 152" xfId="4393"/>
    <cellStyle name="Comma 152 2" xfId="4394"/>
    <cellStyle name="Comma 153" xfId="4395"/>
    <cellStyle name="Comma 153 2" xfId="4396"/>
    <cellStyle name="Comma 154" xfId="4397"/>
    <cellStyle name="Comma 154 2" xfId="4398"/>
    <cellStyle name="Comma 155" xfId="4399"/>
    <cellStyle name="Comma 155 2" xfId="4400"/>
    <cellStyle name="Comma 156" xfId="4401"/>
    <cellStyle name="Comma 156 2" xfId="4402"/>
    <cellStyle name="Comma 157" xfId="4403"/>
    <cellStyle name="Comma 157 2" xfId="4404"/>
    <cellStyle name="Comma 158" xfId="4405"/>
    <cellStyle name="Comma 158 2" xfId="4406"/>
    <cellStyle name="Comma 159" xfId="4407"/>
    <cellStyle name="Comma 159 2" xfId="4408"/>
    <cellStyle name="Comma 16" xfId="4409"/>
    <cellStyle name="Comma 16 2" xfId="4410"/>
    <cellStyle name="Comma 160" xfId="4411"/>
    <cellStyle name="Comma 160 2" xfId="4412"/>
    <cellStyle name="Comma 161" xfId="4413"/>
    <cellStyle name="Comma 161 2" xfId="4414"/>
    <cellStyle name="Comma 162" xfId="4415"/>
    <cellStyle name="Comma 162 2" xfId="4416"/>
    <cellStyle name="Comma 163" xfId="4417"/>
    <cellStyle name="Comma 163 2" xfId="4418"/>
    <cellStyle name="Comma 164" xfId="4419"/>
    <cellStyle name="Comma 164 2" xfId="4420"/>
    <cellStyle name="Comma 165" xfId="4421"/>
    <cellStyle name="Comma 165 2" xfId="4422"/>
    <cellStyle name="Comma 166" xfId="4423"/>
    <cellStyle name="Comma 166 2" xfId="4424"/>
    <cellStyle name="Comma 167" xfId="4425"/>
    <cellStyle name="Comma 167 2" xfId="4426"/>
    <cellStyle name="Comma 168" xfId="4427"/>
    <cellStyle name="Comma 168 2" xfId="4428"/>
    <cellStyle name="Comma 169" xfId="4429"/>
    <cellStyle name="Comma 17" xfId="4430"/>
    <cellStyle name="Comma 17 2" xfId="4431"/>
    <cellStyle name="Comma 170" xfId="4432"/>
    <cellStyle name="Comma 170 2" xfId="4433"/>
    <cellStyle name="Comma 170 3" xfId="4434"/>
    <cellStyle name="Comma 170 4" xfId="4435"/>
    <cellStyle name="Comma 170 5" xfId="4436"/>
    <cellStyle name="Comma 170 6" xfId="4437"/>
    <cellStyle name="Comma 170 7" xfId="4438"/>
    <cellStyle name="Comma 170 8" xfId="4439"/>
    <cellStyle name="Comma 171" xfId="4440"/>
    <cellStyle name="Comma 171 2" xfId="4441"/>
    <cellStyle name="Comma 171 3" xfId="4442"/>
    <cellStyle name="Comma 171 4" xfId="4443"/>
    <cellStyle name="Comma 171 5" xfId="4444"/>
    <cellStyle name="Comma 171 6" xfId="4445"/>
    <cellStyle name="Comma 171 7" xfId="4446"/>
    <cellStyle name="Comma 171 8" xfId="4447"/>
    <cellStyle name="Comma 172" xfId="4448"/>
    <cellStyle name="Comma 172 2" xfId="4449"/>
    <cellStyle name="Comma 173" xfId="4450"/>
    <cellStyle name="Comma 173 2" xfId="4451"/>
    <cellStyle name="Comma 174" xfId="4452"/>
    <cellStyle name="Comma 175" xfId="4453"/>
    <cellStyle name="Comma 176" xfId="4454"/>
    <cellStyle name="Comma 177" xfId="4455"/>
    <cellStyle name="Comma 178" xfId="4456"/>
    <cellStyle name="Comma 179" xfId="4457"/>
    <cellStyle name="Comma 18" xfId="4458"/>
    <cellStyle name="Comma 18 2" xfId="4459"/>
    <cellStyle name="Comma 180" xfId="4460"/>
    <cellStyle name="Comma 181" xfId="4461"/>
    <cellStyle name="Comma 182" xfId="4462"/>
    <cellStyle name="Comma 183" xfId="4463"/>
    <cellStyle name="Comma 184" xfId="4464"/>
    <cellStyle name="Comma 185" xfId="4465"/>
    <cellStyle name="Comma 186" xfId="4466"/>
    <cellStyle name="Comma 187" xfId="4467"/>
    <cellStyle name="Comma 188" xfId="4468"/>
    <cellStyle name="Comma 188 2" xfId="4469"/>
    <cellStyle name="Comma 189" xfId="4470"/>
    <cellStyle name="Comma 189 2" xfId="4471"/>
    <cellStyle name="Comma 19" xfId="4472"/>
    <cellStyle name="Comma 19 2" xfId="4473"/>
    <cellStyle name="Comma 190" xfId="4474"/>
    <cellStyle name="Comma 190 2" xfId="4475"/>
    <cellStyle name="Comma 191" xfId="4476"/>
    <cellStyle name="Comma 191 2" xfId="4477"/>
    <cellStyle name="Comma 192" xfId="4478"/>
    <cellStyle name="Comma 192 2" xfId="4479"/>
    <cellStyle name="Comma 193" xfId="4480"/>
    <cellStyle name="Comma 194" xfId="4481"/>
    <cellStyle name="Comma 2" xfId="4482"/>
    <cellStyle name="Comma 2 10" xfId="4483"/>
    <cellStyle name="Comma 2 11" xfId="4484"/>
    <cellStyle name="Comma 2 12" xfId="4485"/>
    <cellStyle name="Comma 2 13" xfId="4486"/>
    <cellStyle name="Comma 2 14" xfId="4487"/>
    <cellStyle name="Comma 2 15" xfId="4488"/>
    <cellStyle name="Comma 2 16" xfId="4489"/>
    <cellStyle name="Comma 2 17" xfId="4490"/>
    <cellStyle name="Comma 2 18" xfId="4491"/>
    <cellStyle name="Comma 2 19" xfId="4492"/>
    <cellStyle name="Comma 2 2" xfId="4493"/>
    <cellStyle name="Comma 2 2 10" xfId="4494"/>
    <cellStyle name="Comma 2 2 11" xfId="4495"/>
    <cellStyle name="Comma 2 2 12" xfId="4496"/>
    <cellStyle name="Comma 2 2 13" xfId="4497"/>
    <cellStyle name="Comma 2 2 14" xfId="4498"/>
    <cellStyle name="Comma 2 2 15" xfId="4499"/>
    <cellStyle name="Comma 2 2 16" xfId="4500"/>
    <cellStyle name="Comma 2 2 17" xfId="4501"/>
    <cellStyle name="Comma 2 2 18" xfId="4502"/>
    <cellStyle name="Comma 2 2 19" xfId="4503"/>
    <cellStyle name="Comma 2 2 2" xfId="4504"/>
    <cellStyle name="Comma 2 2 2 10" xfId="4505"/>
    <cellStyle name="Comma 2 2 2 10 2" xfId="4506"/>
    <cellStyle name="Comma 2 2 2 11" xfId="4507"/>
    <cellStyle name="Comma 2 2 2 11 2" xfId="4508"/>
    <cellStyle name="Comma 2 2 2 12" xfId="4509"/>
    <cellStyle name="Comma 2 2 2 12 2" xfId="4510"/>
    <cellStyle name="Comma 2 2 2 13" xfId="4511"/>
    <cellStyle name="Comma 2 2 2 13 2" xfId="4512"/>
    <cellStyle name="Comma 2 2 2 14" xfId="4513"/>
    <cellStyle name="Comma 2 2 2 14 2" xfId="4514"/>
    <cellStyle name="Comma 2 2 2 15" xfId="4515"/>
    <cellStyle name="Comma 2 2 2 15 2" xfId="4516"/>
    <cellStyle name="Comma 2 2 2 16" xfId="4517"/>
    <cellStyle name="Comma 2 2 2 16 2" xfId="4518"/>
    <cellStyle name="Comma 2 2 2 17" xfId="4519"/>
    <cellStyle name="Comma 2 2 2 17 2" xfId="4520"/>
    <cellStyle name="Comma 2 2 2 18" xfId="4521"/>
    <cellStyle name="Comma 2 2 2 18 2" xfId="4522"/>
    <cellStyle name="Comma 2 2 2 19" xfId="4523"/>
    <cellStyle name="Comma 2 2 2 19 2" xfId="4524"/>
    <cellStyle name="Comma 2 2 2 2" xfId="4525"/>
    <cellStyle name="Comma 2 2 2 2 10" xfId="4526"/>
    <cellStyle name="Comma 2 2 2 2 11" xfId="4527"/>
    <cellStyle name="Comma 2 2 2 2 12" xfId="4528"/>
    <cellStyle name="Comma 2 2 2 2 13" xfId="4529"/>
    <cellStyle name="Comma 2 2 2 2 14" xfId="4530"/>
    <cellStyle name="Comma 2 2 2 2 15" xfId="4531"/>
    <cellStyle name="Comma 2 2 2 2 16" xfId="4532"/>
    <cellStyle name="Comma 2 2 2 2 2" xfId="4533"/>
    <cellStyle name="Comma 2 2 2 2 2 10" xfId="4534"/>
    <cellStyle name="Comma 2 2 2 2 2 10 2" xfId="4535"/>
    <cellStyle name="Comma 2 2 2 2 2 11" xfId="4536"/>
    <cellStyle name="Comma 2 2 2 2 2 11 2" xfId="4537"/>
    <cellStyle name="Comma 2 2 2 2 2 12" xfId="4538"/>
    <cellStyle name="Comma 2 2 2 2 2 12 2" xfId="4539"/>
    <cellStyle name="Comma 2 2 2 2 2 13" xfId="4540"/>
    <cellStyle name="Comma 2 2 2 2 2 13 2" xfId="4541"/>
    <cellStyle name="Comma 2 2 2 2 2 14" xfId="4542"/>
    <cellStyle name="Comma 2 2 2 2 2 14 2" xfId="4543"/>
    <cellStyle name="Comma 2 2 2 2 2 15" xfId="4544"/>
    <cellStyle name="Comma 2 2 2 2 2 15 2" xfId="4545"/>
    <cellStyle name="Comma 2 2 2 2 2 16" xfId="4546"/>
    <cellStyle name="Comma 2 2 2 2 2 16 2" xfId="4547"/>
    <cellStyle name="Comma 2 2 2 2 2 17" xfId="4548"/>
    <cellStyle name="Comma 2 2 2 2 2 2" xfId="4549"/>
    <cellStyle name="Comma 2 2 2 2 2 2 2" xfId="4550"/>
    <cellStyle name="Comma 2 2 2 2 2 2 2 2" xfId="4551"/>
    <cellStyle name="Comma 2 2 2 2 2 3" xfId="4552"/>
    <cellStyle name="Comma 2 2 2 2 2 3 2" xfId="4553"/>
    <cellStyle name="Comma 2 2 2 2 2 4" xfId="4554"/>
    <cellStyle name="Comma 2 2 2 2 2 4 2" xfId="4555"/>
    <cellStyle name="Comma 2 2 2 2 2 5" xfId="4556"/>
    <cellStyle name="Comma 2 2 2 2 2 5 2" xfId="4557"/>
    <cellStyle name="Comma 2 2 2 2 2 6" xfId="4558"/>
    <cellStyle name="Comma 2 2 2 2 2 6 2" xfId="4559"/>
    <cellStyle name="Comma 2 2 2 2 2 7" xfId="4560"/>
    <cellStyle name="Comma 2 2 2 2 2 7 2" xfId="4561"/>
    <cellStyle name="Comma 2 2 2 2 2 8" xfId="4562"/>
    <cellStyle name="Comma 2 2 2 2 2 8 2" xfId="4563"/>
    <cellStyle name="Comma 2 2 2 2 2 9" xfId="4564"/>
    <cellStyle name="Comma 2 2 2 2 2 9 2" xfId="4565"/>
    <cellStyle name="Comma 2 2 2 2 3" xfId="4566"/>
    <cellStyle name="Comma 2 2 2 2 4" xfId="4567"/>
    <cellStyle name="Comma 2 2 2 2 5" xfId="4568"/>
    <cellStyle name="Comma 2 2 2 2 6" xfId="4569"/>
    <cellStyle name="Comma 2 2 2 2 7" xfId="4570"/>
    <cellStyle name="Comma 2 2 2 2 8" xfId="4571"/>
    <cellStyle name="Comma 2 2 2 2 9" xfId="4572"/>
    <cellStyle name="Comma 2 2 2 20" xfId="4573"/>
    <cellStyle name="Comma 2 2 2 20 2" xfId="4574"/>
    <cellStyle name="Comma 2 2 2 21" xfId="4575"/>
    <cellStyle name="Comma 2 2 2 21 2" xfId="4576"/>
    <cellStyle name="Comma 2 2 2 22" xfId="4577"/>
    <cellStyle name="Comma 2 2 2 22 2" xfId="4578"/>
    <cellStyle name="Comma 2 2 2 23" xfId="4579"/>
    <cellStyle name="Comma 2 2 2 23 2" xfId="4580"/>
    <cellStyle name="Comma 2 2 2 24" xfId="4581"/>
    <cellStyle name="Comma 2 2 2 24 2" xfId="4582"/>
    <cellStyle name="Comma 2 2 2 25" xfId="4583"/>
    <cellStyle name="Comma 2 2 2 25 2" xfId="4584"/>
    <cellStyle name="Comma 2 2 2 26" xfId="4585"/>
    <cellStyle name="Comma 2 2 2 26 2" xfId="4586"/>
    <cellStyle name="Comma 2 2 2 27" xfId="4587"/>
    <cellStyle name="Comma 2 2 2 3" xfId="4588"/>
    <cellStyle name="Comma 2 2 2 3 2" xfId="4589"/>
    <cellStyle name="Comma 2 2 2 4" xfId="4590"/>
    <cellStyle name="Comma 2 2 2 4 2" xfId="4591"/>
    <cellStyle name="Comma 2 2 2 5" xfId="4592"/>
    <cellStyle name="Comma 2 2 2 5 2" xfId="4593"/>
    <cellStyle name="Comma 2 2 2 6" xfId="4594"/>
    <cellStyle name="Comma 2 2 2 6 2" xfId="4595"/>
    <cellStyle name="Comma 2 2 2 7" xfId="4596"/>
    <cellStyle name="Comma 2 2 2 7 2" xfId="4597"/>
    <cellStyle name="Comma 2 2 2 8" xfId="4598"/>
    <cellStyle name="Comma 2 2 2 8 2" xfId="4599"/>
    <cellStyle name="Comma 2 2 2 9" xfId="4600"/>
    <cellStyle name="Comma 2 2 2 9 2" xfId="4601"/>
    <cellStyle name="Comma 2 2 20" xfId="4602"/>
    <cellStyle name="Comma 2 2 21" xfId="4603"/>
    <cellStyle name="Comma 2 2 22" xfId="4604"/>
    <cellStyle name="Comma 2 2 23" xfId="4605"/>
    <cellStyle name="Comma 2 2 24" xfId="4606"/>
    <cellStyle name="Comma 2 2 25" xfId="4607"/>
    <cellStyle name="Comma 2 2 26" xfId="4608"/>
    <cellStyle name="Comma 2 2 27" xfId="4609"/>
    <cellStyle name="Comma 2 2 28" xfId="4610"/>
    <cellStyle name="Comma 2 2 29" xfId="4611"/>
    <cellStyle name="Comma 2 2 3" xfId="4612"/>
    <cellStyle name="Comma 2 2 3 2" xfId="4613"/>
    <cellStyle name="Comma 2 2 30" xfId="4614"/>
    <cellStyle name="Comma 2 2 31" xfId="4615"/>
    <cellStyle name="Comma 2 2 32" xfId="4616"/>
    <cellStyle name="Comma 2 2 33" xfId="4617"/>
    <cellStyle name="Comma 2 2 34" xfId="4618"/>
    <cellStyle name="Comma 2 2 35" xfId="4619"/>
    <cellStyle name="Comma 2 2 36" xfId="4620"/>
    <cellStyle name="Comma 2 2 37" xfId="4621"/>
    <cellStyle name="Comma 2 2 4" xfId="4622"/>
    <cellStyle name="Comma 2 2 5" xfId="4623"/>
    <cellStyle name="Comma 2 2 6" xfId="4624"/>
    <cellStyle name="Comma 2 2 7" xfId="4625"/>
    <cellStyle name="Comma 2 2 8" xfId="4626"/>
    <cellStyle name="Comma 2 2 9" xfId="4627"/>
    <cellStyle name="Comma 2 20" xfId="4628"/>
    <cellStyle name="Comma 2 21" xfId="4629"/>
    <cellStyle name="Comma 2 22" xfId="4630"/>
    <cellStyle name="Comma 2 23" xfId="4631"/>
    <cellStyle name="Comma 2 3" xfId="4632"/>
    <cellStyle name="Comma 2 3 2" xfId="4633"/>
    <cellStyle name="Comma 2 4" xfId="4634"/>
    <cellStyle name="Comma 2 4 2" xfId="4635"/>
    <cellStyle name="Comma 2 5" xfId="4636"/>
    <cellStyle name="Comma 2 5 10" xfId="4637"/>
    <cellStyle name="Comma 2 5 11" xfId="4638"/>
    <cellStyle name="Comma 2 5 12" xfId="4639"/>
    <cellStyle name="Comma 2 5 13" xfId="4640"/>
    <cellStyle name="Comma 2 5 14" xfId="4641"/>
    <cellStyle name="Comma 2 5 15" xfId="4642"/>
    <cellStyle name="Comma 2 5 16" xfId="4643"/>
    <cellStyle name="Comma 2 5 17" xfId="4644"/>
    <cellStyle name="Comma 2 5 18" xfId="4645"/>
    <cellStyle name="Comma 2 5 19" xfId="4646"/>
    <cellStyle name="Comma 2 5 2" xfId="4647"/>
    <cellStyle name="Comma 2 5 3" xfId="4648"/>
    <cellStyle name="Comma 2 5 4" xfId="4649"/>
    <cellStyle name="Comma 2 5 5" xfId="4650"/>
    <cellStyle name="Comma 2 5 6" xfId="4651"/>
    <cellStyle name="Comma 2 5 7" xfId="4652"/>
    <cellStyle name="Comma 2 5 8" xfId="4653"/>
    <cellStyle name="Comma 2 5 9" xfId="4654"/>
    <cellStyle name="Comma 2 6" xfId="4655"/>
    <cellStyle name="Comma 2 7" xfId="4656"/>
    <cellStyle name="Comma 2 8" xfId="4657"/>
    <cellStyle name="Comma 2 9" xfId="4658"/>
    <cellStyle name="Comma 20" xfId="4659"/>
    <cellStyle name="Comma 20 2" xfId="4660"/>
    <cellStyle name="Comma 21" xfId="4661"/>
    <cellStyle name="Comma 21 10" xfId="4662"/>
    <cellStyle name="Comma 21 10 2" xfId="4663"/>
    <cellStyle name="Comma 21 11" xfId="4664"/>
    <cellStyle name="Comma 21 11 2" xfId="4665"/>
    <cellStyle name="Comma 21 12" xfId="4666"/>
    <cellStyle name="Comma 21 12 2" xfId="4667"/>
    <cellStyle name="Comma 21 13" xfId="4668"/>
    <cellStyle name="Comma 21 2" xfId="4669"/>
    <cellStyle name="Comma 21 2 2" xfId="4670"/>
    <cellStyle name="Comma 21 3" xfId="4671"/>
    <cellStyle name="Comma 21 3 2" xfId="4672"/>
    <cellStyle name="Comma 21 4" xfId="4673"/>
    <cellStyle name="Comma 21 4 2" xfId="4674"/>
    <cellStyle name="Comma 21 5" xfId="4675"/>
    <cellStyle name="Comma 21 5 2" xfId="4676"/>
    <cellStyle name="Comma 21 6" xfId="4677"/>
    <cellStyle name="Comma 21 6 2" xfId="4678"/>
    <cellStyle name="Comma 21 7" xfId="4679"/>
    <cellStyle name="Comma 21 7 2" xfId="4680"/>
    <cellStyle name="Comma 21 8" xfId="4681"/>
    <cellStyle name="Comma 21 8 2" xfId="4682"/>
    <cellStyle name="Comma 21 9" xfId="4683"/>
    <cellStyle name="Comma 21 9 2" xfId="4684"/>
    <cellStyle name="Comma 22" xfId="4685"/>
    <cellStyle name="Comma 22 10" xfId="4686"/>
    <cellStyle name="Comma 22 10 2" xfId="4687"/>
    <cellStyle name="Comma 22 11" xfId="4688"/>
    <cellStyle name="Comma 22 11 2" xfId="4689"/>
    <cellStyle name="Comma 22 12" xfId="4690"/>
    <cellStyle name="Comma 22 12 2" xfId="4691"/>
    <cellStyle name="Comma 22 13" xfId="4692"/>
    <cellStyle name="Comma 22 2" xfId="4693"/>
    <cellStyle name="Comma 22 2 2" xfId="4694"/>
    <cellStyle name="Comma 22 3" xfId="4695"/>
    <cellStyle name="Comma 22 3 2" xfId="4696"/>
    <cellStyle name="Comma 22 4" xfId="4697"/>
    <cellStyle name="Comma 22 4 2" xfId="4698"/>
    <cellStyle name="Comma 22 5" xfId="4699"/>
    <cellStyle name="Comma 22 5 2" xfId="4700"/>
    <cellStyle name="Comma 22 6" xfId="4701"/>
    <cellStyle name="Comma 22 6 2" xfId="4702"/>
    <cellStyle name="Comma 22 7" xfId="4703"/>
    <cellStyle name="Comma 22 7 2" xfId="4704"/>
    <cellStyle name="Comma 22 8" xfId="4705"/>
    <cellStyle name="Comma 22 8 2" xfId="4706"/>
    <cellStyle name="Comma 22 9" xfId="4707"/>
    <cellStyle name="Comma 22 9 2" xfId="4708"/>
    <cellStyle name="Comma 23" xfId="4709"/>
    <cellStyle name="Comma 23 2" xfId="4710"/>
    <cellStyle name="Comma 24" xfId="4711"/>
    <cellStyle name="Comma 24 10" xfId="4712"/>
    <cellStyle name="Comma 24 10 2" xfId="4713"/>
    <cellStyle name="Comma 24 11" xfId="4714"/>
    <cellStyle name="Comma 24 11 2" xfId="4715"/>
    <cellStyle name="Comma 24 12" xfId="4716"/>
    <cellStyle name="Comma 24 12 2" xfId="4717"/>
    <cellStyle name="Comma 24 13" xfId="4718"/>
    <cellStyle name="Comma 24 2" xfId="4719"/>
    <cellStyle name="Comma 24 2 2" xfId="4720"/>
    <cellStyle name="Comma 24 3" xfId="4721"/>
    <cellStyle name="Comma 24 3 2" xfId="4722"/>
    <cellStyle name="Comma 24 4" xfId="4723"/>
    <cellStyle name="Comma 24 4 2" xfId="4724"/>
    <cellStyle name="Comma 24 5" xfId="4725"/>
    <cellStyle name="Comma 24 5 2" xfId="4726"/>
    <cellStyle name="Comma 24 6" xfId="4727"/>
    <cellStyle name="Comma 24 6 2" xfId="4728"/>
    <cellStyle name="Comma 24 7" xfId="4729"/>
    <cellStyle name="Comma 24 7 2" xfId="4730"/>
    <cellStyle name="Comma 24 8" xfId="4731"/>
    <cellStyle name="Comma 24 8 2" xfId="4732"/>
    <cellStyle name="Comma 24 9" xfId="4733"/>
    <cellStyle name="Comma 24 9 2" xfId="4734"/>
    <cellStyle name="Comma 25" xfId="4735"/>
    <cellStyle name="Comma 25 2" xfId="4736"/>
    <cellStyle name="Comma 26" xfId="4737"/>
    <cellStyle name="Comma 26 2" xfId="4738"/>
    <cellStyle name="Comma 27" xfId="4739"/>
    <cellStyle name="Comma 27 2" xfId="4740"/>
    <cellStyle name="Comma 28" xfId="4741"/>
    <cellStyle name="Comma 28 2" xfId="4742"/>
    <cellStyle name="Comma 29" xfId="4743"/>
    <cellStyle name="Comma 29 2" xfId="4744"/>
    <cellStyle name="Comma 3" xfId="4745"/>
    <cellStyle name="Comma 3 10" xfId="4746"/>
    <cellStyle name="Comma 3 11" xfId="4747"/>
    <cellStyle name="Comma 3 12" xfId="4748"/>
    <cellStyle name="Comma 3 13" xfId="4749"/>
    <cellStyle name="Comma 3 14" xfId="4750"/>
    <cellStyle name="Comma 3 15" xfId="4751"/>
    <cellStyle name="Comma 3 2" xfId="4752"/>
    <cellStyle name="Comma 3 2 2" xfId="4753"/>
    <cellStyle name="Comma 3 2 3" xfId="4754"/>
    <cellStyle name="Comma 3 3" xfId="4755"/>
    <cellStyle name="Comma 3 3 2" xfId="4756"/>
    <cellStyle name="Comma 3 3 3" xfId="4757"/>
    <cellStyle name="Comma 3 4" xfId="4758"/>
    <cellStyle name="Comma 3 4 10" xfId="4759"/>
    <cellStyle name="Comma 3 4 2" xfId="4760"/>
    <cellStyle name="Comma 3 4 3" xfId="4761"/>
    <cellStyle name="Comma 3 4 4" xfId="4762"/>
    <cellStyle name="Comma 3 4 5" xfId="4763"/>
    <cellStyle name="Comma 3 4 6" xfId="4764"/>
    <cellStyle name="Comma 3 4 7" xfId="4765"/>
    <cellStyle name="Comma 3 4 8" xfId="4766"/>
    <cellStyle name="Comma 3 4 9" xfId="4767"/>
    <cellStyle name="Comma 3 5" xfId="4768"/>
    <cellStyle name="Comma 3 6" xfId="4769"/>
    <cellStyle name="Comma 3 7" xfId="4770"/>
    <cellStyle name="Comma 3 8" xfId="4771"/>
    <cellStyle name="Comma 3 9" xfId="4772"/>
    <cellStyle name="Comma 30" xfId="4773"/>
    <cellStyle name="Comma 30 2" xfId="4774"/>
    <cellStyle name="Comma 30 3" xfId="4775"/>
    <cellStyle name="Comma 31" xfId="4776"/>
    <cellStyle name="Comma 31 2" xfId="4777"/>
    <cellStyle name="Comma 32" xfId="4778"/>
    <cellStyle name="Comma 32 2" xfId="4779"/>
    <cellStyle name="Comma 33" xfId="4780"/>
    <cellStyle name="Comma 33 2" xfId="4781"/>
    <cellStyle name="Comma 33 3" xfId="4782"/>
    <cellStyle name="Comma 33 4" xfId="4783"/>
    <cellStyle name="Comma 33 5" xfId="4784"/>
    <cellStyle name="Comma 33 6" xfId="4785"/>
    <cellStyle name="Comma 33 7" xfId="4786"/>
    <cellStyle name="Comma 33 8" xfId="4787"/>
    <cellStyle name="Comma 33 9" xfId="4788"/>
    <cellStyle name="Comma 34" xfId="4789"/>
    <cellStyle name="Comma 34 2" xfId="4790"/>
    <cellStyle name="Comma 34 3" xfId="4791"/>
    <cellStyle name="Comma 34 4" xfId="4792"/>
    <cellStyle name="Comma 34 5" xfId="4793"/>
    <cellStyle name="Comma 34 6" xfId="4794"/>
    <cellStyle name="Comma 34 7" xfId="4795"/>
    <cellStyle name="Comma 34 8" xfId="4796"/>
    <cellStyle name="Comma 34 9" xfId="4797"/>
    <cellStyle name="Comma 35" xfId="4798"/>
    <cellStyle name="Comma 35 2" xfId="4799"/>
    <cellStyle name="Comma 35 3" xfId="4800"/>
    <cellStyle name="Comma 35 4" xfId="4801"/>
    <cellStyle name="Comma 35 5" xfId="4802"/>
    <cellStyle name="Comma 35 6" xfId="4803"/>
    <cellStyle name="Comma 35 7" xfId="4804"/>
    <cellStyle name="Comma 35 8" xfId="4805"/>
    <cellStyle name="Comma 35 9" xfId="4806"/>
    <cellStyle name="Comma 36" xfId="4807"/>
    <cellStyle name="Comma 36 2" xfId="4808"/>
    <cellStyle name="Comma 36 3" xfId="4809"/>
    <cellStyle name="Comma 36 4" xfId="4810"/>
    <cellStyle name="Comma 36 5" xfId="4811"/>
    <cellStyle name="Comma 36 6" xfId="4812"/>
    <cellStyle name="Comma 36 7" xfId="4813"/>
    <cellStyle name="Comma 36 8" xfId="4814"/>
    <cellStyle name="Comma 36 9" xfId="4815"/>
    <cellStyle name="Comma 37" xfId="4816"/>
    <cellStyle name="Comma 37 2" xfId="4817"/>
    <cellStyle name="Comma 37 3" xfId="4818"/>
    <cellStyle name="Comma 37 4" xfId="4819"/>
    <cellStyle name="Comma 37 5" xfId="4820"/>
    <cellStyle name="Comma 37 6" xfId="4821"/>
    <cellStyle name="Comma 37 7" xfId="4822"/>
    <cellStyle name="Comma 37 8" xfId="4823"/>
    <cellStyle name="Comma 37 9" xfId="4824"/>
    <cellStyle name="Comma 38" xfId="4825"/>
    <cellStyle name="Comma 38 2" xfId="4826"/>
    <cellStyle name="Comma 38 3" xfId="4827"/>
    <cellStyle name="Comma 38 4" xfId="4828"/>
    <cellStyle name="Comma 38 5" xfId="4829"/>
    <cellStyle name="Comma 38 6" xfId="4830"/>
    <cellStyle name="Comma 38 7" xfId="4831"/>
    <cellStyle name="Comma 38 8" xfId="4832"/>
    <cellStyle name="Comma 38 9" xfId="4833"/>
    <cellStyle name="Comma 39" xfId="4834"/>
    <cellStyle name="Comma 39 2" xfId="4835"/>
    <cellStyle name="Comma 4" xfId="4836"/>
    <cellStyle name="Comma 4 10" xfId="4837"/>
    <cellStyle name="Comma 4 11" xfId="4838"/>
    <cellStyle name="Comma 4 2" xfId="4839"/>
    <cellStyle name="Comma 4 3" xfId="4840"/>
    <cellStyle name="Comma 4 4" xfId="4841"/>
    <cellStyle name="Comma 4 5" xfId="4842"/>
    <cellStyle name="Comma 4 6" xfId="4843"/>
    <cellStyle name="Comma 4 7" xfId="4844"/>
    <cellStyle name="Comma 4 8" xfId="4845"/>
    <cellStyle name="Comma 4 9" xfId="4846"/>
    <cellStyle name="Comma 40" xfId="4847"/>
    <cellStyle name="Comma 40 2" xfId="4848"/>
    <cellStyle name="Comma 41" xfId="4849"/>
    <cellStyle name="Comma 41 2" xfId="4850"/>
    <cellStyle name="Comma 42" xfId="4851"/>
    <cellStyle name="Comma 42 2" xfId="4852"/>
    <cellStyle name="Comma 43" xfId="4853"/>
    <cellStyle name="Comma 43 2" xfId="4854"/>
    <cellStyle name="Comma 44" xfId="4855"/>
    <cellStyle name="Comma 44 2" xfId="4856"/>
    <cellStyle name="Comma 45" xfId="4857"/>
    <cellStyle name="Comma 45 2" xfId="4858"/>
    <cellStyle name="Comma 46" xfId="4859"/>
    <cellStyle name="Comma 46 2" xfId="4860"/>
    <cellStyle name="Comma 47" xfId="4861"/>
    <cellStyle name="Comma 47 2" xfId="4862"/>
    <cellStyle name="Comma 48" xfId="4863"/>
    <cellStyle name="Comma 48 2" xfId="4864"/>
    <cellStyle name="Comma 49" xfId="4865"/>
    <cellStyle name="Comma 49 2" xfId="4866"/>
    <cellStyle name="Comma 5" xfId="4867"/>
    <cellStyle name="Comma 5 10" xfId="4868"/>
    <cellStyle name="Comma 5 11" xfId="4869"/>
    <cellStyle name="Comma 5 12" xfId="4870"/>
    <cellStyle name="Comma 5 13" xfId="4871"/>
    <cellStyle name="Comma 5 14" xfId="4872"/>
    <cellStyle name="Comma 5 15" xfId="4873"/>
    <cellStyle name="Comma 5 16" xfId="4874"/>
    <cellStyle name="Comma 5 17" xfId="4875"/>
    <cellStyle name="Comma 5 18" xfId="4876"/>
    <cellStyle name="Comma 5 2" xfId="4877"/>
    <cellStyle name="Comma 5 3" xfId="4878"/>
    <cellStyle name="Comma 5 4" xfId="4879"/>
    <cellStyle name="Comma 5 5" xfId="4880"/>
    <cellStyle name="Comma 5 6" xfId="4881"/>
    <cellStyle name="Comma 5 7" xfId="4882"/>
    <cellStyle name="Comma 5 8" xfId="4883"/>
    <cellStyle name="Comma 5 9" xfId="4884"/>
    <cellStyle name="Comma 50" xfId="4885"/>
    <cellStyle name="Comma 50 2" xfId="4886"/>
    <cellStyle name="Comma 51" xfId="4887"/>
    <cellStyle name="Comma 51 2" xfId="4888"/>
    <cellStyle name="Comma 52" xfId="4889"/>
    <cellStyle name="Comma 52 2" xfId="4890"/>
    <cellStyle name="Comma 53" xfId="4891"/>
    <cellStyle name="Comma 53 2" xfId="4892"/>
    <cellStyle name="Comma 54" xfId="4893"/>
    <cellStyle name="Comma 54 2" xfId="4894"/>
    <cellStyle name="Comma 55" xfId="4895"/>
    <cellStyle name="Comma 55 2" xfId="4896"/>
    <cellStyle name="Comma 56" xfId="4897"/>
    <cellStyle name="Comma 56 2" xfId="4898"/>
    <cellStyle name="Comma 57" xfId="4899"/>
    <cellStyle name="Comma 57 2" xfId="4900"/>
    <cellStyle name="Comma 58" xfId="4901"/>
    <cellStyle name="Comma 58 2" xfId="4902"/>
    <cellStyle name="Comma 59" xfId="4903"/>
    <cellStyle name="Comma 59 2" xfId="4904"/>
    <cellStyle name="Comma 6" xfId="4905"/>
    <cellStyle name="Comma 6 2" xfId="4906"/>
    <cellStyle name="Comma 6 3" xfId="4907"/>
    <cellStyle name="Comma 60" xfId="4908"/>
    <cellStyle name="Comma 60 2" xfId="4909"/>
    <cellStyle name="Comma 61" xfId="4910"/>
    <cellStyle name="Comma 61 2" xfId="4911"/>
    <cellStyle name="Comma 62" xfId="4912"/>
    <cellStyle name="Comma 62 2" xfId="4913"/>
    <cellStyle name="Comma 63" xfId="4914"/>
    <cellStyle name="Comma 63 2" xfId="4915"/>
    <cellStyle name="Comma 64" xfId="4916"/>
    <cellStyle name="Comma 64 2" xfId="4917"/>
    <cellStyle name="Comma 65" xfId="4918"/>
    <cellStyle name="Comma 65 2" xfId="4919"/>
    <cellStyle name="Comma 66" xfId="4920"/>
    <cellStyle name="Comma 66 2" xfId="4921"/>
    <cellStyle name="Comma 67" xfId="4922"/>
    <cellStyle name="Comma 67 2" xfId="4923"/>
    <cellStyle name="Comma 68" xfId="4924"/>
    <cellStyle name="Comma 68 2" xfId="4925"/>
    <cellStyle name="Comma 69" xfId="4926"/>
    <cellStyle name="Comma 69 2" xfId="4927"/>
    <cellStyle name="Comma 7" xfId="4928"/>
    <cellStyle name="Comma 7 2" xfId="4929"/>
    <cellStyle name="Comma 7 3" xfId="4930"/>
    <cellStyle name="Comma 70" xfId="4931"/>
    <cellStyle name="Comma 70 2" xfId="4932"/>
    <cellStyle name="Comma 71" xfId="4933"/>
    <cellStyle name="Comma 71 2" xfId="4934"/>
    <cellStyle name="Comma 72" xfId="4935"/>
    <cellStyle name="Comma 72 2" xfId="4936"/>
    <cellStyle name="Comma 73" xfId="4937"/>
    <cellStyle name="Comma 73 2" xfId="4938"/>
    <cellStyle name="Comma 74" xfId="4939"/>
    <cellStyle name="Comma 74 2" xfId="4940"/>
    <cellStyle name="Comma 75" xfId="4941"/>
    <cellStyle name="Comma 75 2" xfId="4942"/>
    <cellStyle name="Comma 76" xfId="4943"/>
    <cellStyle name="Comma 76 2" xfId="4944"/>
    <cellStyle name="Comma 77" xfId="4945"/>
    <cellStyle name="Comma 77 2" xfId="4946"/>
    <cellStyle name="Comma 78" xfId="4947"/>
    <cellStyle name="Comma 78 2" xfId="4948"/>
    <cellStyle name="Comma 79" xfId="4949"/>
    <cellStyle name="Comma 79 2" xfId="4950"/>
    <cellStyle name="Comma 8" xfId="4951"/>
    <cellStyle name="Comma 8 2" xfId="4952"/>
    <cellStyle name="Comma 8 3" xfId="4953"/>
    <cellStyle name="Comma 80" xfId="4954"/>
    <cellStyle name="Comma 80 2" xfId="4955"/>
    <cellStyle name="Comma 81" xfId="4956"/>
    <cellStyle name="Comma 81 2" xfId="4957"/>
    <cellStyle name="Comma 82" xfId="4958"/>
    <cellStyle name="Comma 82 2" xfId="4959"/>
    <cellStyle name="Comma 83" xfId="4960"/>
    <cellStyle name="Comma 83 2" xfId="4961"/>
    <cellStyle name="Comma 84" xfId="4962"/>
    <cellStyle name="Comma 84 2" xfId="4963"/>
    <cellStyle name="Comma 85" xfId="4964"/>
    <cellStyle name="Comma 85 2" xfId="4965"/>
    <cellStyle name="Comma 86" xfId="4966"/>
    <cellStyle name="Comma 86 2" xfId="4967"/>
    <cellStyle name="Comma 87" xfId="4968"/>
    <cellStyle name="Comma 87 2" xfId="4969"/>
    <cellStyle name="Comma 88" xfId="4970"/>
    <cellStyle name="Comma 88 2" xfId="4971"/>
    <cellStyle name="Comma 89" xfId="4972"/>
    <cellStyle name="Comma 89 2" xfId="4973"/>
    <cellStyle name="Comma 9" xfId="4974"/>
    <cellStyle name="Comma 9 2" xfId="4975"/>
    <cellStyle name="Comma 9 3" xfId="4976"/>
    <cellStyle name="Comma 90" xfId="4977"/>
    <cellStyle name="Comma 90 2" xfId="4978"/>
    <cellStyle name="Comma 91" xfId="4979"/>
    <cellStyle name="Comma 91 2" xfId="4980"/>
    <cellStyle name="Comma 92" xfId="4981"/>
    <cellStyle name="Comma 92 2" xfId="4982"/>
    <cellStyle name="Comma 93" xfId="4983"/>
    <cellStyle name="Comma 93 2" xfId="4984"/>
    <cellStyle name="Comma 94" xfId="4985"/>
    <cellStyle name="Comma 94 2" xfId="4986"/>
    <cellStyle name="Comma 95" xfId="4987"/>
    <cellStyle name="Comma 95 2" xfId="4988"/>
    <cellStyle name="Comma 96" xfId="4989"/>
    <cellStyle name="Comma 96 2" xfId="4990"/>
    <cellStyle name="Comma 97" xfId="4991"/>
    <cellStyle name="Comma 97 2" xfId="4992"/>
    <cellStyle name="Comma 98" xfId="4993"/>
    <cellStyle name="Comma 98 2" xfId="4994"/>
    <cellStyle name="Comma 99" xfId="4995"/>
    <cellStyle name="Comma 99 2" xfId="4996"/>
    <cellStyle name="Comma(1)" xfId="4997"/>
    <cellStyle name="Comma0" xfId="4998"/>
    <cellStyle name="Comma0 - Modelo1" xfId="4999"/>
    <cellStyle name="Comma0 - Style1" xfId="5000"/>
    <cellStyle name="Comma0 2" xfId="5001"/>
    <cellStyle name="Comma0 3" xfId="5002"/>
    <cellStyle name="Comma0 4" xfId="5003"/>
    <cellStyle name="Comma0 5" xfId="5004"/>
    <cellStyle name="Comma0 6" xfId="5005"/>
    <cellStyle name="Comma0 7" xfId="5006"/>
    <cellStyle name="Comma0 8" xfId="5007"/>
    <cellStyle name="Comma0 9" xfId="5008"/>
    <cellStyle name="Comma0 9 2" xfId="5009"/>
    <cellStyle name="Comma1 - Modelo2" xfId="5010"/>
    <cellStyle name="Comma1 - Style2" xfId="5011"/>
    <cellStyle name="Company" xfId="5012"/>
    <cellStyle name="Company Name" xfId="5013"/>
    <cellStyle name="CompanyName" xfId="5014"/>
    <cellStyle name="Coname" xfId="5015"/>
    <cellStyle name="Conor 1" xfId="5016"/>
    <cellStyle name="Conor1" xfId="5017"/>
    <cellStyle name="Conor2" xfId="5018"/>
    <cellStyle name="Control" xfId="5019"/>
    <cellStyle name="Copied" xfId="5020"/>
    <cellStyle name="CPdollnum" xfId="5021"/>
    <cellStyle name="CPgennum" xfId="5022"/>
    <cellStyle name="cpoilnum" xfId="5023"/>
    <cellStyle name="CPPerCent" xfId="5024"/>
    <cellStyle name="CPpershare" xfId="5025"/>
    <cellStyle name="CPpersharenodoll" xfId="5026"/>
    <cellStyle name="Credit" xfId="5027"/>
    <cellStyle name="Credit 2" xfId="5028"/>
    <cellStyle name="Credit 3" xfId="5029"/>
    <cellStyle name="Credit 4" xfId="5030"/>
    <cellStyle name="Credit 5" xfId="5031"/>
    <cellStyle name="Credit 6" xfId="5032"/>
    <cellStyle name="Credit 7" xfId="5033"/>
    <cellStyle name="Credit 8" xfId="5034"/>
    <cellStyle name="Credit subtotal" xfId="5035"/>
    <cellStyle name="Credit subtotal 2" xfId="5036"/>
    <cellStyle name="Credit subtotal 2 10" xfId="5037"/>
    <cellStyle name="Credit subtotal 2 2" xfId="5038"/>
    <cellStyle name="Credit subtotal 2 2 10" xfId="5039"/>
    <cellStyle name="Credit subtotal 2 2 11" xfId="5040"/>
    <cellStyle name="Credit subtotal 2 2 12" xfId="5041"/>
    <cellStyle name="Credit subtotal 2 2 13" xfId="5042"/>
    <cellStyle name="Credit subtotal 2 2 14" xfId="5043"/>
    <cellStyle name="Credit subtotal 2 2 2" xfId="5044"/>
    <cellStyle name="Credit subtotal 2 2 2 10" xfId="5045"/>
    <cellStyle name="Credit subtotal 2 2 2 2" xfId="5046"/>
    <cellStyle name="Credit subtotal 2 2 2 2 2" xfId="5047"/>
    <cellStyle name="Credit subtotal 2 2 2 2 3" xfId="5048"/>
    <cellStyle name="Credit subtotal 2 2 2 2 4" xfId="5049"/>
    <cellStyle name="Credit subtotal 2 2 2 2 5" xfId="5050"/>
    <cellStyle name="Credit subtotal 2 2 2 2 6" xfId="5051"/>
    <cellStyle name="Credit subtotal 2 2 2 2 7" xfId="5052"/>
    <cellStyle name="Credit subtotal 2 2 2 3" xfId="5053"/>
    <cellStyle name="Credit subtotal 2 2 2 3 2" xfId="5054"/>
    <cellStyle name="Credit subtotal 2 2 2 3 3" xfId="5055"/>
    <cellStyle name="Credit subtotal 2 2 2 3 4" xfId="5056"/>
    <cellStyle name="Credit subtotal 2 2 2 3 5" xfId="5057"/>
    <cellStyle name="Credit subtotal 2 2 2 3 6" xfId="5058"/>
    <cellStyle name="Credit subtotal 2 2 2 3 7" xfId="5059"/>
    <cellStyle name="Credit subtotal 2 2 2 4" xfId="5060"/>
    <cellStyle name="Credit subtotal 2 2 2 5" xfId="5061"/>
    <cellStyle name="Credit subtotal 2 2 2 6" xfId="5062"/>
    <cellStyle name="Credit subtotal 2 2 2 7" xfId="5063"/>
    <cellStyle name="Credit subtotal 2 2 2 8" xfId="5064"/>
    <cellStyle name="Credit subtotal 2 2 2 9" xfId="5065"/>
    <cellStyle name="Credit subtotal 2 2 3" xfId="5066"/>
    <cellStyle name="Credit subtotal 2 2 3 2" xfId="5067"/>
    <cellStyle name="Credit subtotal 2 2 3 3" xfId="5068"/>
    <cellStyle name="Credit subtotal 2 2 3 4" xfId="5069"/>
    <cellStyle name="Credit subtotal 2 2 3 5" xfId="5070"/>
    <cellStyle name="Credit subtotal 2 2 3 6" xfId="5071"/>
    <cellStyle name="Credit subtotal 2 2 3 7" xfId="5072"/>
    <cellStyle name="Credit subtotal 2 2 4" xfId="5073"/>
    <cellStyle name="Credit subtotal 2 2 4 2" xfId="5074"/>
    <cellStyle name="Credit subtotal 2 2 4 3" xfId="5075"/>
    <cellStyle name="Credit subtotal 2 2 4 4" xfId="5076"/>
    <cellStyle name="Credit subtotal 2 2 4 5" xfId="5077"/>
    <cellStyle name="Credit subtotal 2 2 4 6" xfId="5078"/>
    <cellStyle name="Credit subtotal 2 2 4 7" xfId="5079"/>
    <cellStyle name="Credit subtotal 2 2 5" xfId="5080"/>
    <cellStyle name="Credit subtotal 2 2 6" xfId="5081"/>
    <cellStyle name="Credit subtotal 2 2 7" xfId="5082"/>
    <cellStyle name="Credit subtotal 2 2 8" xfId="5083"/>
    <cellStyle name="Credit subtotal 2 2 9" xfId="5084"/>
    <cellStyle name="Credit subtotal 2 3" xfId="5085"/>
    <cellStyle name="Credit subtotal 2 3 10" xfId="5086"/>
    <cellStyle name="Credit subtotal 2 3 11" xfId="5087"/>
    <cellStyle name="Credit subtotal 2 3 12" xfId="5088"/>
    <cellStyle name="Credit subtotal 2 3 13" xfId="5089"/>
    <cellStyle name="Credit subtotal 2 3 14" xfId="5090"/>
    <cellStyle name="Credit subtotal 2 3 2" xfId="5091"/>
    <cellStyle name="Credit subtotal 2 3 2 10" xfId="5092"/>
    <cellStyle name="Credit subtotal 2 3 2 2" xfId="5093"/>
    <cellStyle name="Credit subtotal 2 3 2 2 2" xfId="5094"/>
    <cellStyle name="Credit subtotal 2 3 2 2 3" xfId="5095"/>
    <cellStyle name="Credit subtotal 2 3 2 2 4" xfId="5096"/>
    <cellStyle name="Credit subtotal 2 3 2 2 5" xfId="5097"/>
    <cellStyle name="Credit subtotal 2 3 2 2 6" xfId="5098"/>
    <cellStyle name="Credit subtotal 2 3 2 2 7" xfId="5099"/>
    <cellStyle name="Credit subtotal 2 3 2 3" xfId="5100"/>
    <cellStyle name="Credit subtotal 2 3 2 3 2" xfId="5101"/>
    <cellStyle name="Credit subtotal 2 3 2 3 3" xfId="5102"/>
    <cellStyle name="Credit subtotal 2 3 2 3 4" xfId="5103"/>
    <cellStyle name="Credit subtotal 2 3 2 3 5" xfId="5104"/>
    <cellStyle name="Credit subtotal 2 3 2 3 6" xfId="5105"/>
    <cellStyle name="Credit subtotal 2 3 2 3 7" xfId="5106"/>
    <cellStyle name="Credit subtotal 2 3 2 4" xfId="5107"/>
    <cellStyle name="Credit subtotal 2 3 2 5" xfId="5108"/>
    <cellStyle name="Credit subtotal 2 3 2 6" xfId="5109"/>
    <cellStyle name="Credit subtotal 2 3 2 7" xfId="5110"/>
    <cellStyle name="Credit subtotal 2 3 2 8" xfId="5111"/>
    <cellStyle name="Credit subtotal 2 3 2 9" xfId="5112"/>
    <cellStyle name="Credit subtotal 2 3 3" xfId="5113"/>
    <cellStyle name="Credit subtotal 2 3 3 2" xfId="5114"/>
    <cellStyle name="Credit subtotal 2 3 3 3" xfId="5115"/>
    <cellStyle name="Credit subtotal 2 3 3 4" xfId="5116"/>
    <cellStyle name="Credit subtotal 2 3 3 5" xfId="5117"/>
    <cellStyle name="Credit subtotal 2 3 3 6" xfId="5118"/>
    <cellStyle name="Credit subtotal 2 3 3 7" xfId="5119"/>
    <cellStyle name="Credit subtotal 2 3 4" xfId="5120"/>
    <cellStyle name="Credit subtotal 2 3 4 2" xfId="5121"/>
    <cellStyle name="Credit subtotal 2 3 4 3" xfId="5122"/>
    <cellStyle name="Credit subtotal 2 3 4 4" xfId="5123"/>
    <cellStyle name="Credit subtotal 2 3 4 5" xfId="5124"/>
    <cellStyle name="Credit subtotal 2 3 4 6" xfId="5125"/>
    <cellStyle name="Credit subtotal 2 3 4 7" xfId="5126"/>
    <cellStyle name="Credit subtotal 2 3 5" xfId="5127"/>
    <cellStyle name="Credit subtotal 2 3 6" xfId="5128"/>
    <cellStyle name="Credit subtotal 2 3 7" xfId="5129"/>
    <cellStyle name="Credit subtotal 2 3 8" xfId="5130"/>
    <cellStyle name="Credit subtotal 2 3 9" xfId="5131"/>
    <cellStyle name="Credit subtotal 2 4" xfId="5132"/>
    <cellStyle name="Credit subtotal 2 4 10" xfId="5133"/>
    <cellStyle name="Credit subtotal 2 4 11" xfId="5134"/>
    <cellStyle name="Credit subtotal 2 4 12" xfId="5135"/>
    <cellStyle name="Credit subtotal 2 4 13" xfId="5136"/>
    <cellStyle name="Credit subtotal 2 4 14" xfId="5137"/>
    <cellStyle name="Credit subtotal 2 4 2" xfId="5138"/>
    <cellStyle name="Credit subtotal 2 4 2 10" xfId="5139"/>
    <cellStyle name="Credit subtotal 2 4 2 2" xfId="5140"/>
    <cellStyle name="Credit subtotal 2 4 2 2 2" xfId="5141"/>
    <cellStyle name="Credit subtotal 2 4 2 2 3" xfId="5142"/>
    <cellStyle name="Credit subtotal 2 4 2 2 4" xfId="5143"/>
    <cellStyle name="Credit subtotal 2 4 2 2 5" xfId="5144"/>
    <cellStyle name="Credit subtotal 2 4 2 2 6" xfId="5145"/>
    <cellStyle name="Credit subtotal 2 4 2 2 7" xfId="5146"/>
    <cellStyle name="Credit subtotal 2 4 2 3" xfId="5147"/>
    <cellStyle name="Credit subtotal 2 4 2 3 2" xfId="5148"/>
    <cellStyle name="Credit subtotal 2 4 2 3 3" xfId="5149"/>
    <cellStyle name="Credit subtotal 2 4 2 3 4" xfId="5150"/>
    <cellStyle name="Credit subtotal 2 4 2 3 5" xfId="5151"/>
    <cellStyle name="Credit subtotal 2 4 2 3 6" xfId="5152"/>
    <cellStyle name="Credit subtotal 2 4 2 3 7" xfId="5153"/>
    <cellStyle name="Credit subtotal 2 4 2 4" xfId="5154"/>
    <cellStyle name="Credit subtotal 2 4 2 5" xfId="5155"/>
    <cellStyle name="Credit subtotal 2 4 2 6" xfId="5156"/>
    <cellStyle name="Credit subtotal 2 4 2 7" xfId="5157"/>
    <cellStyle name="Credit subtotal 2 4 2 8" xfId="5158"/>
    <cellStyle name="Credit subtotal 2 4 2 9" xfId="5159"/>
    <cellStyle name="Credit subtotal 2 4 3" xfId="5160"/>
    <cellStyle name="Credit subtotal 2 4 3 2" xfId="5161"/>
    <cellStyle name="Credit subtotal 2 4 3 3" xfId="5162"/>
    <cellStyle name="Credit subtotal 2 4 3 4" xfId="5163"/>
    <cellStyle name="Credit subtotal 2 4 3 5" xfId="5164"/>
    <cellStyle name="Credit subtotal 2 4 3 6" xfId="5165"/>
    <cellStyle name="Credit subtotal 2 4 3 7" xfId="5166"/>
    <cellStyle name="Credit subtotal 2 4 4" xfId="5167"/>
    <cellStyle name="Credit subtotal 2 4 4 2" xfId="5168"/>
    <cellStyle name="Credit subtotal 2 4 4 3" xfId="5169"/>
    <cellStyle name="Credit subtotal 2 4 4 4" xfId="5170"/>
    <cellStyle name="Credit subtotal 2 4 4 5" xfId="5171"/>
    <cellStyle name="Credit subtotal 2 4 4 6" xfId="5172"/>
    <cellStyle name="Credit subtotal 2 4 4 7" xfId="5173"/>
    <cellStyle name="Credit subtotal 2 4 5" xfId="5174"/>
    <cellStyle name="Credit subtotal 2 4 6" xfId="5175"/>
    <cellStyle name="Credit subtotal 2 4 7" xfId="5176"/>
    <cellStyle name="Credit subtotal 2 4 8" xfId="5177"/>
    <cellStyle name="Credit subtotal 2 4 9" xfId="5178"/>
    <cellStyle name="Credit subtotal 2 5" xfId="5179"/>
    <cellStyle name="Credit subtotal 2 5 10" xfId="5180"/>
    <cellStyle name="Credit subtotal 2 5 11" xfId="5181"/>
    <cellStyle name="Credit subtotal 2 5 12" xfId="5182"/>
    <cellStyle name="Credit subtotal 2 5 13" xfId="5183"/>
    <cellStyle name="Credit subtotal 2 5 14" xfId="5184"/>
    <cellStyle name="Credit subtotal 2 5 2" xfId="5185"/>
    <cellStyle name="Credit subtotal 2 5 2 10" xfId="5186"/>
    <cellStyle name="Credit subtotal 2 5 2 2" xfId="5187"/>
    <cellStyle name="Credit subtotal 2 5 2 2 2" xfId="5188"/>
    <cellStyle name="Credit subtotal 2 5 2 2 3" xfId="5189"/>
    <cellStyle name="Credit subtotal 2 5 2 2 4" xfId="5190"/>
    <cellStyle name="Credit subtotal 2 5 2 2 5" xfId="5191"/>
    <cellStyle name="Credit subtotal 2 5 2 2 6" xfId="5192"/>
    <cellStyle name="Credit subtotal 2 5 2 2 7" xfId="5193"/>
    <cellStyle name="Credit subtotal 2 5 2 3" xfId="5194"/>
    <cellStyle name="Credit subtotal 2 5 2 3 2" xfId="5195"/>
    <cellStyle name="Credit subtotal 2 5 2 3 3" xfId="5196"/>
    <cellStyle name="Credit subtotal 2 5 2 3 4" xfId="5197"/>
    <cellStyle name="Credit subtotal 2 5 2 3 5" xfId="5198"/>
    <cellStyle name="Credit subtotal 2 5 2 3 6" xfId="5199"/>
    <cellStyle name="Credit subtotal 2 5 2 3 7" xfId="5200"/>
    <cellStyle name="Credit subtotal 2 5 2 4" xfId="5201"/>
    <cellStyle name="Credit subtotal 2 5 2 5" xfId="5202"/>
    <cellStyle name="Credit subtotal 2 5 2 6" xfId="5203"/>
    <cellStyle name="Credit subtotal 2 5 2 7" xfId="5204"/>
    <cellStyle name="Credit subtotal 2 5 2 8" xfId="5205"/>
    <cellStyle name="Credit subtotal 2 5 2 9" xfId="5206"/>
    <cellStyle name="Credit subtotal 2 5 3" xfId="5207"/>
    <cellStyle name="Credit subtotal 2 5 3 2" xfId="5208"/>
    <cellStyle name="Credit subtotal 2 5 3 3" xfId="5209"/>
    <cellStyle name="Credit subtotal 2 5 3 4" xfId="5210"/>
    <cellStyle name="Credit subtotal 2 5 3 5" xfId="5211"/>
    <cellStyle name="Credit subtotal 2 5 3 6" xfId="5212"/>
    <cellStyle name="Credit subtotal 2 5 3 7" xfId="5213"/>
    <cellStyle name="Credit subtotal 2 5 4" xfId="5214"/>
    <cellStyle name="Credit subtotal 2 5 4 2" xfId="5215"/>
    <cellStyle name="Credit subtotal 2 5 4 3" xfId="5216"/>
    <cellStyle name="Credit subtotal 2 5 4 4" xfId="5217"/>
    <cellStyle name="Credit subtotal 2 5 4 5" xfId="5218"/>
    <cellStyle name="Credit subtotal 2 5 4 6" xfId="5219"/>
    <cellStyle name="Credit subtotal 2 5 4 7" xfId="5220"/>
    <cellStyle name="Credit subtotal 2 5 5" xfId="5221"/>
    <cellStyle name="Credit subtotal 2 5 6" xfId="5222"/>
    <cellStyle name="Credit subtotal 2 5 7" xfId="5223"/>
    <cellStyle name="Credit subtotal 2 5 8" xfId="5224"/>
    <cellStyle name="Credit subtotal 2 5 9" xfId="5225"/>
    <cellStyle name="Credit subtotal 2 6" xfId="5226"/>
    <cellStyle name="Credit subtotal 2 7" xfId="5227"/>
    <cellStyle name="Credit subtotal 2 8" xfId="5228"/>
    <cellStyle name="Credit subtotal 2 9" xfId="5229"/>
    <cellStyle name="Credit subtotal 3" xfId="5230"/>
    <cellStyle name="Credit subtotal 3 10" xfId="5231"/>
    <cellStyle name="Credit subtotal 3 2" xfId="5232"/>
    <cellStyle name="Credit subtotal 3 2 10" xfId="5233"/>
    <cellStyle name="Credit subtotal 3 2 11" xfId="5234"/>
    <cellStyle name="Credit subtotal 3 2 12" xfId="5235"/>
    <cellStyle name="Credit subtotal 3 2 13" xfId="5236"/>
    <cellStyle name="Credit subtotal 3 2 14" xfId="5237"/>
    <cellStyle name="Credit subtotal 3 2 2" xfId="5238"/>
    <cellStyle name="Credit subtotal 3 2 2 10" xfId="5239"/>
    <cellStyle name="Credit subtotal 3 2 2 2" xfId="5240"/>
    <cellStyle name="Credit subtotal 3 2 2 2 2" xfId="5241"/>
    <cellStyle name="Credit subtotal 3 2 2 2 3" xfId="5242"/>
    <cellStyle name="Credit subtotal 3 2 2 2 4" xfId="5243"/>
    <cellStyle name="Credit subtotal 3 2 2 2 5" xfId="5244"/>
    <cellStyle name="Credit subtotal 3 2 2 2 6" xfId="5245"/>
    <cellStyle name="Credit subtotal 3 2 2 2 7" xfId="5246"/>
    <cellStyle name="Credit subtotal 3 2 2 3" xfId="5247"/>
    <cellStyle name="Credit subtotal 3 2 2 3 2" xfId="5248"/>
    <cellStyle name="Credit subtotal 3 2 2 3 3" xfId="5249"/>
    <cellStyle name="Credit subtotal 3 2 2 3 4" xfId="5250"/>
    <cellStyle name="Credit subtotal 3 2 2 3 5" xfId="5251"/>
    <cellStyle name="Credit subtotal 3 2 2 3 6" xfId="5252"/>
    <cellStyle name="Credit subtotal 3 2 2 3 7" xfId="5253"/>
    <cellStyle name="Credit subtotal 3 2 2 4" xfId="5254"/>
    <cellStyle name="Credit subtotal 3 2 2 5" xfId="5255"/>
    <cellStyle name="Credit subtotal 3 2 2 6" xfId="5256"/>
    <cellStyle name="Credit subtotal 3 2 2 7" xfId="5257"/>
    <cellStyle name="Credit subtotal 3 2 2 8" xfId="5258"/>
    <cellStyle name="Credit subtotal 3 2 2 9" xfId="5259"/>
    <cellStyle name="Credit subtotal 3 2 3" xfId="5260"/>
    <cellStyle name="Credit subtotal 3 2 3 2" xfId="5261"/>
    <cellStyle name="Credit subtotal 3 2 3 3" xfId="5262"/>
    <cellStyle name="Credit subtotal 3 2 3 4" xfId="5263"/>
    <cellStyle name="Credit subtotal 3 2 3 5" xfId="5264"/>
    <cellStyle name="Credit subtotal 3 2 3 6" xfId="5265"/>
    <cellStyle name="Credit subtotal 3 2 3 7" xfId="5266"/>
    <cellStyle name="Credit subtotal 3 2 4" xfId="5267"/>
    <cellStyle name="Credit subtotal 3 2 4 2" xfId="5268"/>
    <cellStyle name="Credit subtotal 3 2 4 3" xfId="5269"/>
    <cellStyle name="Credit subtotal 3 2 4 4" xfId="5270"/>
    <cellStyle name="Credit subtotal 3 2 4 5" xfId="5271"/>
    <cellStyle name="Credit subtotal 3 2 4 6" xfId="5272"/>
    <cellStyle name="Credit subtotal 3 2 4 7" xfId="5273"/>
    <cellStyle name="Credit subtotal 3 2 5" xfId="5274"/>
    <cellStyle name="Credit subtotal 3 2 6" xfId="5275"/>
    <cellStyle name="Credit subtotal 3 2 7" xfId="5276"/>
    <cellStyle name="Credit subtotal 3 2 8" xfId="5277"/>
    <cellStyle name="Credit subtotal 3 2 9" xfId="5278"/>
    <cellStyle name="Credit subtotal 3 3" xfId="5279"/>
    <cellStyle name="Credit subtotal 3 3 10" xfId="5280"/>
    <cellStyle name="Credit subtotal 3 3 11" xfId="5281"/>
    <cellStyle name="Credit subtotal 3 3 12" xfId="5282"/>
    <cellStyle name="Credit subtotal 3 3 13" xfId="5283"/>
    <cellStyle name="Credit subtotal 3 3 14" xfId="5284"/>
    <cellStyle name="Credit subtotal 3 3 2" xfId="5285"/>
    <cellStyle name="Credit subtotal 3 3 2 10" xfId="5286"/>
    <cellStyle name="Credit subtotal 3 3 2 2" xfId="5287"/>
    <cellStyle name="Credit subtotal 3 3 2 2 2" xfId="5288"/>
    <cellStyle name="Credit subtotal 3 3 2 2 3" xfId="5289"/>
    <cellStyle name="Credit subtotal 3 3 2 2 4" xfId="5290"/>
    <cellStyle name="Credit subtotal 3 3 2 2 5" xfId="5291"/>
    <cellStyle name="Credit subtotal 3 3 2 2 6" xfId="5292"/>
    <cellStyle name="Credit subtotal 3 3 2 2 7" xfId="5293"/>
    <cellStyle name="Credit subtotal 3 3 2 3" xfId="5294"/>
    <cellStyle name="Credit subtotal 3 3 2 3 2" xfId="5295"/>
    <cellStyle name="Credit subtotal 3 3 2 3 3" xfId="5296"/>
    <cellStyle name="Credit subtotal 3 3 2 3 4" xfId="5297"/>
    <cellStyle name="Credit subtotal 3 3 2 3 5" xfId="5298"/>
    <cellStyle name="Credit subtotal 3 3 2 3 6" xfId="5299"/>
    <cellStyle name="Credit subtotal 3 3 2 3 7" xfId="5300"/>
    <cellStyle name="Credit subtotal 3 3 2 4" xfId="5301"/>
    <cellStyle name="Credit subtotal 3 3 2 5" xfId="5302"/>
    <cellStyle name="Credit subtotal 3 3 2 6" xfId="5303"/>
    <cellStyle name="Credit subtotal 3 3 2 7" xfId="5304"/>
    <cellStyle name="Credit subtotal 3 3 2 8" xfId="5305"/>
    <cellStyle name="Credit subtotal 3 3 2 9" xfId="5306"/>
    <cellStyle name="Credit subtotal 3 3 3" xfId="5307"/>
    <cellStyle name="Credit subtotal 3 3 3 2" xfId="5308"/>
    <cellStyle name="Credit subtotal 3 3 3 3" xfId="5309"/>
    <cellStyle name="Credit subtotal 3 3 3 4" xfId="5310"/>
    <cellStyle name="Credit subtotal 3 3 3 5" xfId="5311"/>
    <cellStyle name="Credit subtotal 3 3 3 6" xfId="5312"/>
    <cellStyle name="Credit subtotal 3 3 3 7" xfId="5313"/>
    <cellStyle name="Credit subtotal 3 3 4" xfId="5314"/>
    <cellStyle name="Credit subtotal 3 3 4 2" xfId="5315"/>
    <cellStyle name="Credit subtotal 3 3 4 3" xfId="5316"/>
    <cellStyle name="Credit subtotal 3 3 4 4" xfId="5317"/>
    <cellStyle name="Credit subtotal 3 3 4 5" xfId="5318"/>
    <cellStyle name="Credit subtotal 3 3 4 6" xfId="5319"/>
    <cellStyle name="Credit subtotal 3 3 4 7" xfId="5320"/>
    <cellStyle name="Credit subtotal 3 3 5" xfId="5321"/>
    <cellStyle name="Credit subtotal 3 3 6" xfId="5322"/>
    <cellStyle name="Credit subtotal 3 3 7" xfId="5323"/>
    <cellStyle name="Credit subtotal 3 3 8" xfId="5324"/>
    <cellStyle name="Credit subtotal 3 3 9" xfId="5325"/>
    <cellStyle name="Credit subtotal 3 4" xfId="5326"/>
    <cellStyle name="Credit subtotal 3 4 10" xfId="5327"/>
    <cellStyle name="Credit subtotal 3 4 11" xfId="5328"/>
    <cellStyle name="Credit subtotal 3 4 12" xfId="5329"/>
    <cellStyle name="Credit subtotal 3 4 13" xfId="5330"/>
    <cellStyle name="Credit subtotal 3 4 14" xfId="5331"/>
    <cellStyle name="Credit subtotal 3 4 2" xfId="5332"/>
    <cellStyle name="Credit subtotal 3 4 2 10" xfId="5333"/>
    <cellStyle name="Credit subtotal 3 4 2 2" xfId="5334"/>
    <cellStyle name="Credit subtotal 3 4 2 2 2" xfId="5335"/>
    <cellStyle name="Credit subtotal 3 4 2 2 3" xfId="5336"/>
    <cellStyle name="Credit subtotal 3 4 2 2 4" xfId="5337"/>
    <cellStyle name="Credit subtotal 3 4 2 2 5" xfId="5338"/>
    <cellStyle name="Credit subtotal 3 4 2 2 6" xfId="5339"/>
    <cellStyle name="Credit subtotal 3 4 2 2 7" xfId="5340"/>
    <cellStyle name="Credit subtotal 3 4 2 3" xfId="5341"/>
    <cellStyle name="Credit subtotal 3 4 2 3 2" xfId="5342"/>
    <cellStyle name="Credit subtotal 3 4 2 3 3" xfId="5343"/>
    <cellStyle name="Credit subtotal 3 4 2 3 4" xfId="5344"/>
    <cellStyle name="Credit subtotal 3 4 2 3 5" xfId="5345"/>
    <cellStyle name="Credit subtotal 3 4 2 3 6" xfId="5346"/>
    <cellStyle name="Credit subtotal 3 4 2 3 7" xfId="5347"/>
    <cellStyle name="Credit subtotal 3 4 2 4" xfId="5348"/>
    <cellStyle name="Credit subtotal 3 4 2 5" xfId="5349"/>
    <cellStyle name="Credit subtotal 3 4 2 6" xfId="5350"/>
    <cellStyle name="Credit subtotal 3 4 2 7" xfId="5351"/>
    <cellStyle name="Credit subtotal 3 4 2 8" xfId="5352"/>
    <cellStyle name="Credit subtotal 3 4 2 9" xfId="5353"/>
    <cellStyle name="Credit subtotal 3 4 3" xfId="5354"/>
    <cellStyle name="Credit subtotal 3 4 3 2" xfId="5355"/>
    <cellStyle name="Credit subtotal 3 4 3 3" xfId="5356"/>
    <cellStyle name="Credit subtotal 3 4 3 4" xfId="5357"/>
    <cellStyle name="Credit subtotal 3 4 3 5" xfId="5358"/>
    <cellStyle name="Credit subtotal 3 4 3 6" xfId="5359"/>
    <cellStyle name="Credit subtotal 3 4 3 7" xfId="5360"/>
    <cellStyle name="Credit subtotal 3 4 4" xfId="5361"/>
    <cellStyle name="Credit subtotal 3 4 4 2" xfId="5362"/>
    <cellStyle name="Credit subtotal 3 4 4 3" xfId="5363"/>
    <cellStyle name="Credit subtotal 3 4 4 4" xfId="5364"/>
    <cellStyle name="Credit subtotal 3 4 4 5" xfId="5365"/>
    <cellStyle name="Credit subtotal 3 4 4 6" xfId="5366"/>
    <cellStyle name="Credit subtotal 3 4 4 7" xfId="5367"/>
    <cellStyle name="Credit subtotal 3 4 5" xfId="5368"/>
    <cellStyle name="Credit subtotal 3 4 6" xfId="5369"/>
    <cellStyle name="Credit subtotal 3 4 7" xfId="5370"/>
    <cellStyle name="Credit subtotal 3 4 8" xfId="5371"/>
    <cellStyle name="Credit subtotal 3 4 9" xfId="5372"/>
    <cellStyle name="Credit subtotal 3 5" xfId="5373"/>
    <cellStyle name="Credit subtotal 3 5 10" xfId="5374"/>
    <cellStyle name="Credit subtotal 3 5 11" xfId="5375"/>
    <cellStyle name="Credit subtotal 3 5 12" xfId="5376"/>
    <cellStyle name="Credit subtotal 3 5 13" xfId="5377"/>
    <cellStyle name="Credit subtotal 3 5 14" xfId="5378"/>
    <cellStyle name="Credit subtotal 3 5 2" xfId="5379"/>
    <cellStyle name="Credit subtotal 3 5 2 10" xfId="5380"/>
    <cellStyle name="Credit subtotal 3 5 2 2" xfId="5381"/>
    <cellStyle name="Credit subtotal 3 5 2 2 2" xfId="5382"/>
    <cellStyle name="Credit subtotal 3 5 2 2 3" xfId="5383"/>
    <cellStyle name="Credit subtotal 3 5 2 2 4" xfId="5384"/>
    <cellStyle name="Credit subtotal 3 5 2 2 5" xfId="5385"/>
    <cellStyle name="Credit subtotal 3 5 2 2 6" xfId="5386"/>
    <cellStyle name="Credit subtotal 3 5 2 2 7" xfId="5387"/>
    <cellStyle name="Credit subtotal 3 5 2 3" xfId="5388"/>
    <cellStyle name="Credit subtotal 3 5 2 3 2" xfId="5389"/>
    <cellStyle name="Credit subtotal 3 5 2 3 3" xfId="5390"/>
    <cellStyle name="Credit subtotal 3 5 2 3 4" xfId="5391"/>
    <cellStyle name="Credit subtotal 3 5 2 3 5" xfId="5392"/>
    <cellStyle name="Credit subtotal 3 5 2 3 6" xfId="5393"/>
    <cellStyle name="Credit subtotal 3 5 2 3 7" xfId="5394"/>
    <cellStyle name="Credit subtotal 3 5 2 4" xfId="5395"/>
    <cellStyle name="Credit subtotal 3 5 2 5" xfId="5396"/>
    <cellStyle name="Credit subtotal 3 5 2 6" xfId="5397"/>
    <cellStyle name="Credit subtotal 3 5 2 7" xfId="5398"/>
    <cellStyle name="Credit subtotal 3 5 2 8" xfId="5399"/>
    <cellStyle name="Credit subtotal 3 5 2 9" xfId="5400"/>
    <cellStyle name="Credit subtotal 3 5 3" xfId="5401"/>
    <cellStyle name="Credit subtotal 3 5 3 2" xfId="5402"/>
    <cellStyle name="Credit subtotal 3 5 3 3" xfId="5403"/>
    <cellStyle name="Credit subtotal 3 5 3 4" xfId="5404"/>
    <cellStyle name="Credit subtotal 3 5 3 5" xfId="5405"/>
    <cellStyle name="Credit subtotal 3 5 3 6" xfId="5406"/>
    <cellStyle name="Credit subtotal 3 5 3 7" xfId="5407"/>
    <cellStyle name="Credit subtotal 3 5 4" xfId="5408"/>
    <cellStyle name="Credit subtotal 3 5 4 2" xfId="5409"/>
    <cellStyle name="Credit subtotal 3 5 4 3" xfId="5410"/>
    <cellStyle name="Credit subtotal 3 5 4 4" xfId="5411"/>
    <cellStyle name="Credit subtotal 3 5 4 5" xfId="5412"/>
    <cellStyle name="Credit subtotal 3 5 4 6" xfId="5413"/>
    <cellStyle name="Credit subtotal 3 5 4 7" xfId="5414"/>
    <cellStyle name="Credit subtotal 3 5 5" xfId="5415"/>
    <cellStyle name="Credit subtotal 3 5 6" xfId="5416"/>
    <cellStyle name="Credit subtotal 3 5 7" xfId="5417"/>
    <cellStyle name="Credit subtotal 3 5 8" xfId="5418"/>
    <cellStyle name="Credit subtotal 3 5 9" xfId="5419"/>
    <cellStyle name="Credit subtotal 3 6" xfId="5420"/>
    <cellStyle name="Credit subtotal 3 7" xfId="5421"/>
    <cellStyle name="Credit subtotal 3 8" xfId="5422"/>
    <cellStyle name="Credit subtotal 3 9" xfId="5423"/>
    <cellStyle name="Credit subtotal 4" xfId="5424"/>
    <cellStyle name="Credit subtotal 4 10" xfId="5425"/>
    <cellStyle name="Credit subtotal 4 11" xfId="5426"/>
    <cellStyle name="Credit subtotal 4 12" xfId="5427"/>
    <cellStyle name="Credit subtotal 4 13" xfId="5428"/>
    <cellStyle name="Credit subtotal 4 14" xfId="5429"/>
    <cellStyle name="Credit subtotal 4 15" xfId="5430"/>
    <cellStyle name="Credit subtotal 4 16" xfId="5431"/>
    <cellStyle name="Credit subtotal 4 17" xfId="5432"/>
    <cellStyle name="Credit subtotal 4 18" xfId="5433"/>
    <cellStyle name="Credit subtotal 4 2" xfId="5434"/>
    <cellStyle name="Credit subtotal 4 2 10" xfId="5435"/>
    <cellStyle name="Credit subtotal 4 2 11" xfId="5436"/>
    <cellStyle name="Credit subtotal 4 2 12" xfId="5437"/>
    <cellStyle name="Credit subtotal 4 2 13" xfId="5438"/>
    <cellStyle name="Credit subtotal 4 2 14" xfId="5439"/>
    <cellStyle name="Credit subtotal 4 2 2" xfId="5440"/>
    <cellStyle name="Credit subtotal 4 2 2 10" xfId="5441"/>
    <cellStyle name="Credit subtotal 4 2 2 2" xfId="5442"/>
    <cellStyle name="Credit subtotal 4 2 2 2 2" xfId="5443"/>
    <cellStyle name="Credit subtotal 4 2 2 2 3" xfId="5444"/>
    <cellStyle name="Credit subtotal 4 2 2 2 4" xfId="5445"/>
    <cellStyle name="Credit subtotal 4 2 2 2 5" xfId="5446"/>
    <cellStyle name="Credit subtotal 4 2 2 2 6" xfId="5447"/>
    <cellStyle name="Credit subtotal 4 2 2 2 7" xfId="5448"/>
    <cellStyle name="Credit subtotal 4 2 2 3" xfId="5449"/>
    <cellStyle name="Credit subtotal 4 2 2 3 2" xfId="5450"/>
    <cellStyle name="Credit subtotal 4 2 2 3 3" xfId="5451"/>
    <cellStyle name="Credit subtotal 4 2 2 3 4" xfId="5452"/>
    <cellStyle name="Credit subtotal 4 2 2 3 5" xfId="5453"/>
    <cellStyle name="Credit subtotal 4 2 2 3 6" xfId="5454"/>
    <cellStyle name="Credit subtotal 4 2 2 3 7" xfId="5455"/>
    <cellStyle name="Credit subtotal 4 2 2 4" xfId="5456"/>
    <cellStyle name="Credit subtotal 4 2 2 5" xfId="5457"/>
    <cellStyle name="Credit subtotal 4 2 2 6" xfId="5458"/>
    <cellStyle name="Credit subtotal 4 2 2 7" xfId="5459"/>
    <cellStyle name="Credit subtotal 4 2 2 8" xfId="5460"/>
    <cellStyle name="Credit subtotal 4 2 2 9" xfId="5461"/>
    <cellStyle name="Credit subtotal 4 2 3" xfId="5462"/>
    <cellStyle name="Credit subtotal 4 2 3 2" xfId="5463"/>
    <cellStyle name="Credit subtotal 4 2 3 3" xfId="5464"/>
    <cellStyle name="Credit subtotal 4 2 3 4" xfId="5465"/>
    <cellStyle name="Credit subtotal 4 2 3 5" xfId="5466"/>
    <cellStyle name="Credit subtotal 4 2 3 6" xfId="5467"/>
    <cellStyle name="Credit subtotal 4 2 3 7" xfId="5468"/>
    <cellStyle name="Credit subtotal 4 2 4" xfId="5469"/>
    <cellStyle name="Credit subtotal 4 2 4 2" xfId="5470"/>
    <cellStyle name="Credit subtotal 4 2 4 3" xfId="5471"/>
    <cellStyle name="Credit subtotal 4 2 4 4" xfId="5472"/>
    <cellStyle name="Credit subtotal 4 2 4 5" xfId="5473"/>
    <cellStyle name="Credit subtotal 4 2 4 6" xfId="5474"/>
    <cellStyle name="Credit subtotal 4 2 4 7" xfId="5475"/>
    <cellStyle name="Credit subtotal 4 2 5" xfId="5476"/>
    <cellStyle name="Credit subtotal 4 2 6" xfId="5477"/>
    <cellStyle name="Credit subtotal 4 2 7" xfId="5478"/>
    <cellStyle name="Credit subtotal 4 2 8" xfId="5479"/>
    <cellStyle name="Credit subtotal 4 2 9" xfId="5480"/>
    <cellStyle name="Credit subtotal 4 3" xfId="5481"/>
    <cellStyle name="Credit subtotal 4 3 10" xfId="5482"/>
    <cellStyle name="Credit subtotal 4 3 11" xfId="5483"/>
    <cellStyle name="Credit subtotal 4 3 12" xfId="5484"/>
    <cellStyle name="Credit subtotal 4 3 13" xfId="5485"/>
    <cellStyle name="Credit subtotal 4 3 14" xfId="5486"/>
    <cellStyle name="Credit subtotal 4 3 2" xfId="5487"/>
    <cellStyle name="Credit subtotal 4 3 2 10" xfId="5488"/>
    <cellStyle name="Credit subtotal 4 3 2 2" xfId="5489"/>
    <cellStyle name="Credit subtotal 4 3 2 2 2" xfId="5490"/>
    <cellStyle name="Credit subtotal 4 3 2 2 3" xfId="5491"/>
    <cellStyle name="Credit subtotal 4 3 2 2 4" xfId="5492"/>
    <cellStyle name="Credit subtotal 4 3 2 2 5" xfId="5493"/>
    <cellStyle name="Credit subtotal 4 3 2 2 6" xfId="5494"/>
    <cellStyle name="Credit subtotal 4 3 2 2 7" xfId="5495"/>
    <cellStyle name="Credit subtotal 4 3 2 3" xfId="5496"/>
    <cellStyle name="Credit subtotal 4 3 2 3 2" xfId="5497"/>
    <cellStyle name="Credit subtotal 4 3 2 3 3" xfId="5498"/>
    <cellStyle name="Credit subtotal 4 3 2 3 4" xfId="5499"/>
    <cellStyle name="Credit subtotal 4 3 2 3 5" xfId="5500"/>
    <cellStyle name="Credit subtotal 4 3 2 3 6" xfId="5501"/>
    <cellStyle name="Credit subtotal 4 3 2 3 7" xfId="5502"/>
    <cellStyle name="Credit subtotal 4 3 2 4" xfId="5503"/>
    <cellStyle name="Credit subtotal 4 3 2 5" xfId="5504"/>
    <cellStyle name="Credit subtotal 4 3 2 6" xfId="5505"/>
    <cellStyle name="Credit subtotal 4 3 2 7" xfId="5506"/>
    <cellStyle name="Credit subtotal 4 3 2 8" xfId="5507"/>
    <cellStyle name="Credit subtotal 4 3 2 9" xfId="5508"/>
    <cellStyle name="Credit subtotal 4 3 3" xfId="5509"/>
    <cellStyle name="Credit subtotal 4 3 3 2" xfId="5510"/>
    <cellStyle name="Credit subtotal 4 3 3 3" xfId="5511"/>
    <cellStyle name="Credit subtotal 4 3 3 4" xfId="5512"/>
    <cellStyle name="Credit subtotal 4 3 3 5" xfId="5513"/>
    <cellStyle name="Credit subtotal 4 3 3 6" xfId="5514"/>
    <cellStyle name="Credit subtotal 4 3 3 7" xfId="5515"/>
    <cellStyle name="Credit subtotal 4 3 4" xfId="5516"/>
    <cellStyle name="Credit subtotal 4 3 4 2" xfId="5517"/>
    <cellStyle name="Credit subtotal 4 3 4 3" xfId="5518"/>
    <cellStyle name="Credit subtotal 4 3 4 4" xfId="5519"/>
    <cellStyle name="Credit subtotal 4 3 4 5" xfId="5520"/>
    <cellStyle name="Credit subtotal 4 3 4 6" xfId="5521"/>
    <cellStyle name="Credit subtotal 4 3 4 7" xfId="5522"/>
    <cellStyle name="Credit subtotal 4 3 5" xfId="5523"/>
    <cellStyle name="Credit subtotal 4 3 6" xfId="5524"/>
    <cellStyle name="Credit subtotal 4 3 7" xfId="5525"/>
    <cellStyle name="Credit subtotal 4 3 8" xfId="5526"/>
    <cellStyle name="Credit subtotal 4 3 9" xfId="5527"/>
    <cellStyle name="Credit subtotal 4 4" xfId="5528"/>
    <cellStyle name="Credit subtotal 4 4 10" xfId="5529"/>
    <cellStyle name="Credit subtotal 4 4 11" xfId="5530"/>
    <cellStyle name="Credit subtotal 4 4 12" xfId="5531"/>
    <cellStyle name="Credit subtotal 4 4 13" xfId="5532"/>
    <cellStyle name="Credit subtotal 4 4 14" xfId="5533"/>
    <cellStyle name="Credit subtotal 4 4 2" xfId="5534"/>
    <cellStyle name="Credit subtotal 4 4 2 10" xfId="5535"/>
    <cellStyle name="Credit subtotal 4 4 2 2" xfId="5536"/>
    <cellStyle name="Credit subtotal 4 4 2 2 2" xfId="5537"/>
    <cellStyle name="Credit subtotal 4 4 2 2 3" xfId="5538"/>
    <cellStyle name="Credit subtotal 4 4 2 2 4" xfId="5539"/>
    <cellStyle name="Credit subtotal 4 4 2 2 5" xfId="5540"/>
    <cellStyle name="Credit subtotal 4 4 2 2 6" xfId="5541"/>
    <cellStyle name="Credit subtotal 4 4 2 2 7" xfId="5542"/>
    <cellStyle name="Credit subtotal 4 4 2 3" xfId="5543"/>
    <cellStyle name="Credit subtotal 4 4 2 3 2" xfId="5544"/>
    <cellStyle name="Credit subtotal 4 4 2 3 3" xfId="5545"/>
    <cellStyle name="Credit subtotal 4 4 2 3 4" xfId="5546"/>
    <cellStyle name="Credit subtotal 4 4 2 3 5" xfId="5547"/>
    <cellStyle name="Credit subtotal 4 4 2 3 6" xfId="5548"/>
    <cellStyle name="Credit subtotal 4 4 2 3 7" xfId="5549"/>
    <cellStyle name="Credit subtotal 4 4 2 4" xfId="5550"/>
    <cellStyle name="Credit subtotal 4 4 2 5" xfId="5551"/>
    <cellStyle name="Credit subtotal 4 4 2 6" xfId="5552"/>
    <cellStyle name="Credit subtotal 4 4 2 7" xfId="5553"/>
    <cellStyle name="Credit subtotal 4 4 2 8" xfId="5554"/>
    <cellStyle name="Credit subtotal 4 4 2 9" xfId="5555"/>
    <cellStyle name="Credit subtotal 4 4 3" xfId="5556"/>
    <cellStyle name="Credit subtotal 4 4 3 2" xfId="5557"/>
    <cellStyle name="Credit subtotal 4 4 3 3" xfId="5558"/>
    <cellStyle name="Credit subtotal 4 4 3 4" xfId="5559"/>
    <cellStyle name="Credit subtotal 4 4 3 5" xfId="5560"/>
    <cellStyle name="Credit subtotal 4 4 3 6" xfId="5561"/>
    <cellStyle name="Credit subtotal 4 4 3 7" xfId="5562"/>
    <cellStyle name="Credit subtotal 4 4 4" xfId="5563"/>
    <cellStyle name="Credit subtotal 4 4 4 2" xfId="5564"/>
    <cellStyle name="Credit subtotal 4 4 4 3" xfId="5565"/>
    <cellStyle name="Credit subtotal 4 4 4 4" xfId="5566"/>
    <cellStyle name="Credit subtotal 4 4 4 5" xfId="5567"/>
    <cellStyle name="Credit subtotal 4 4 4 6" xfId="5568"/>
    <cellStyle name="Credit subtotal 4 4 4 7" xfId="5569"/>
    <cellStyle name="Credit subtotal 4 4 5" xfId="5570"/>
    <cellStyle name="Credit subtotal 4 4 6" xfId="5571"/>
    <cellStyle name="Credit subtotal 4 4 7" xfId="5572"/>
    <cellStyle name="Credit subtotal 4 4 8" xfId="5573"/>
    <cellStyle name="Credit subtotal 4 4 9" xfId="5574"/>
    <cellStyle name="Credit subtotal 4 5" xfId="5575"/>
    <cellStyle name="Credit subtotal 4 5 10" xfId="5576"/>
    <cellStyle name="Credit subtotal 4 5 11" xfId="5577"/>
    <cellStyle name="Credit subtotal 4 5 12" xfId="5578"/>
    <cellStyle name="Credit subtotal 4 5 13" xfId="5579"/>
    <cellStyle name="Credit subtotal 4 5 14" xfId="5580"/>
    <cellStyle name="Credit subtotal 4 5 2" xfId="5581"/>
    <cellStyle name="Credit subtotal 4 5 2 10" xfId="5582"/>
    <cellStyle name="Credit subtotal 4 5 2 2" xfId="5583"/>
    <cellStyle name="Credit subtotal 4 5 2 2 2" xfId="5584"/>
    <cellStyle name="Credit subtotal 4 5 2 2 3" xfId="5585"/>
    <cellStyle name="Credit subtotal 4 5 2 2 4" xfId="5586"/>
    <cellStyle name="Credit subtotal 4 5 2 2 5" xfId="5587"/>
    <cellStyle name="Credit subtotal 4 5 2 2 6" xfId="5588"/>
    <cellStyle name="Credit subtotal 4 5 2 2 7" xfId="5589"/>
    <cellStyle name="Credit subtotal 4 5 2 3" xfId="5590"/>
    <cellStyle name="Credit subtotal 4 5 2 3 2" xfId="5591"/>
    <cellStyle name="Credit subtotal 4 5 2 3 3" xfId="5592"/>
    <cellStyle name="Credit subtotal 4 5 2 3 4" xfId="5593"/>
    <cellStyle name="Credit subtotal 4 5 2 3 5" xfId="5594"/>
    <cellStyle name="Credit subtotal 4 5 2 3 6" xfId="5595"/>
    <cellStyle name="Credit subtotal 4 5 2 3 7" xfId="5596"/>
    <cellStyle name="Credit subtotal 4 5 2 4" xfId="5597"/>
    <cellStyle name="Credit subtotal 4 5 2 5" xfId="5598"/>
    <cellStyle name="Credit subtotal 4 5 2 6" xfId="5599"/>
    <cellStyle name="Credit subtotal 4 5 2 7" xfId="5600"/>
    <cellStyle name="Credit subtotal 4 5 2 8" xfId="5601"/>
    <cellStyle name="Credit subtotal 4 5 2 9" xfId="5602"/>
    <cellStyle name="Credit subtotal 4 5 3" xfId="5603"/>
    <cellStyle name="Credit subtotal 4 5 3 2" xfId="5604"/>
    <cellStyle name="Credit subtotal 4 5 3 3" xfId="5605"/>
    <cellStyle name="Credit subtotal 4 5 3 4" xfId="5606"/>
    <cellStyle name="Credit subtotal 4 5 3 5" xfId="5607"/>
    <cellStyle name="Credit subtotal 4 5 3 6" xfId="5608"/>
    <cellStyle name="Credit subtotal 4 5 3 7" xfId="5609"/>
    <cellStyle name="Credit subtotal 4 5 4" xfId="5610"/>
    <cellStyle name="Credit subtotal 4 5 4 2" xfId="5611"/>
    <cellStyle name="Credit subtotal 4 5 4 3" xfId="5612"/>
    <cellStyle name="Credit subtotal 4 5 4 4" xfId="5613"/>
    <cellStyle name="Credit subtotal 4 5 4 5" xfId="5614"/>
    <cellStyle name="Credit subtotal 4 5 4 6" xfId="5615"/>
    <cellStyle name="Credit subtotal 4 5 4 7" xfId="5616"/>
    <cellStyle name="Credit subtotal 4 5 5" xfId="5617"/>
    <cellStyle name="Credit subtotal 4 5 6" xfId="5618"/>
    <cellStyle name="Credit subtotal 4 5 7" xfId="5619"/>
    <cellStyle name="Credit subtotal 4 5 8" xfId="5620"/>
    <cellStyle name="Credit subtotal 4 5 9" xfId="5621"/>
    <cellStyle name="Credit subtotal 4 6" xfId="5622"/>
    <cellStyle name="Credit subtotal 4 6 10" xfId="5623"/>
    <cellStyle name="Credit subtotal 4 6 2" xfId="5624"/>
    <cellStyle name="Credit subtotal 4 6 2 2" xfId="5625"/>
    <cellStyle name="Credit subtotal 4 6 2 3" xfId="5626"/>
    <cellStyle name="Credit subtotal 4 6 2 4" xfId="5627"/>
    <cellStyle name="Credit subtotal 4 6 2 5" xfId="5628"/>
    <cellStyle name="Credit subtotal 4 6 2 6" xfId="5629"/>
    <cellStyle name="Credit subtotal 4 6 2 7" xfId="5630"/>
    <cellStyle name="Credit subtotal 4 6 3" xfId="5631"/>
    <cellStyle name="Credit subtotal 4 6 3 2" xfId="5632"/>
    <cellStyle name="Credit subtotal 4 6 3 3" xfId="5633"/>
    <cellStyle name="Credit subtotal 4 6 3 4" xfId="5634"/>
    <cellStyle name="Credit subtotal 4 6 3 5" xfId="5635"/>
    <cellStyle name="Credit subtotal 4 6 3 6" xfId="5636"/>
    <cellStyle name="Credit subtotal 4 6 3 7" xfId="5637"/>
    <cellStyle name="Credit subtotal 4 6 4" xfId="5638"/>
    <cellStyle name="Credit subtotal 4 6 5" xfId="5639"/>
    <cellStyle name="Credit subtotal 4 6 6" xfId="5640"/>
    <cellStyle name="Credit subtotal 4 6 7" xfId="5641"/>
    <cellStyle name="Credit subtotal 4 6 8" xfId="5642"/>
    <cellStyle name="Credit subtotal 4 6 9" xfId="5643"/>
    <cellStyle name="Credit subtotal 4 7" xfId="5644"/>
    <cellStyle name="Credit subtotal 4 7 2" xfId="5645"/>
    <cellStyle name="Credit subtotal 4 7 3" xfId="5646"/>
    <cellStyle name="Credit subtotal 4 7 4" xfId="5647"/>
    <cellStyle name="Credit subtotal 4 7 5" xfId="5648"/>
    <cellStyle name="Credit subtotal 4 7 6" xfId="5649"/>
    <cellStyle name="Credit subtotal 4 7 7" xfId="5650"/>
    <cellStyle name="Credit subtotal 4 8" xfId="5651"/>
    <cellStyle name="Credit subtotal 4 8 2" xfId="5652"/>
    <cellStyle name="Credit subtotal 4 8 3" xfId="5653"/>
    <cellStyle name="Credit subtotal 4 8 4" xfId="5654"/>
    <cellStyle name="Credit subtotal 4 8 5" xfId="5655"/>
    <cellStyle name="Credit subtotal 4 8 6" xfId="5656"/>
    <cellStyle name="Credit subtotal 4 8 7" xfId="5657"/>
    <cellStyle name="Credit subtotal 4 9" xfId="5658"/>
    <cellStyle name="Credit subtotal 5" xfId="5659"/>
    <cellStyle name="Credit subtotal 5 10" xfId="5660"/>
    <cellStyle name="Credit subtotal 5 11" xfId="5661"/>
    <cellStyle name="Credit subtotal 5 12" xfId="5662"/>
    <cellStyle name="Credit subtotal 5 13" xfId="5663"/>
    <cellStyle name="Credit subtotal 5 14" xfId="5664"/>
    <cellStyle name="Credit subtotal 5 2" xfId="5665"/>
    <cellStyle name="Credit subtotal 5 2 10" xfId="5666"/>
    <cellStyle name="Credit subtotal 5 2 2" xfId="5667"/>
    <cellStyle name="Credit subtotal 5 2 2 2" xfId="5668"/>
    <cellStyle name="Credit subtotal 5 2 2 3" xfId="5669"/>
    <cellStyle name="Credit subtotal 5 2 2 4" xfId="5670"/>
    <cellStyle name="Credit subtotal 5 2 2 5" xfId="5671"/>
    <cellStyle name="Credit subtotal 5 2 2 6" xfId="5672"/>
    <cellStyle name="Credit subtotal 5 2 2 7" xfId="5673"/>
    <cellStyle name="Credit subtotal 5 2 3" xfId="5674"/>
    <cellStyle name="Credit subtotal 5 2 3 2" xfId="5675"/>
    <cellStyle name="Credit subtotal 5 2 3 3" xfId="5676"/>
    <cellStyle name="Credit subtotal 5 2 3 4" xfId="5677"/>
    <cellStyle name="Credit subtotal 5 2 3 5" xfId="5678"/>
    <cellStyle name="Credit subtotal 5 2 3 6" xfId="5679"/>
    <cellStyle name="Credit subtotal 5 2 3 7" xfId="5680"/>
    <cellStyle name="Credit subtotal 5 2 4" xfId="5681"/>
    <cellStyle name="Credit subtotal 5 2 5" xfId="5682"/>
    <cellStyle name="Credit subtotal 5 2 6" xfId="5683"/>
    <cellStyle name="Credit subtotal 5 2 7" xfId="5684"/>
    <cellStyle name="Credit subtotal 5 2 8" xfId="5685"/>
    <cellStyle name="Credit subtotal 5 2 9" xfId="5686"/>
    <cellStyle name="Credit subtotal 5 3" xfId="5687"/>
    <cellStyle name="Credit subtotal 5 3 2" xfId="5688"/>
    <cellStyle name="Credit subtotal 5 3 3" xfId="5689"/>
    <cellStyle name="Credit subtotal 5 3 4" xfId="5690"/>
    <cellStyle name="Credit subtotal 5 3 5" xfId="5691"/>
    <cellStyle name="Credit subtotal 5 3 6" xfId="5692"/>
    <cellStyle name="Credit subtotal 5 3 7" xfId="5693"/>
    <cellStyle name="Credit subtotal 5 4" xfId="5694"/>
    <cellStyle name="Credit subtotal 5 4 2" xfId="5695"/>
    <cellStyle name="Credit subtotal 5 4 3" xfId="5696"/>
    <cellStyle name="Credit subtotal 5 4 4" xfId="5697"/>
    <cellStyle name="Credit subtotal 5 4 5" xfId="5698"/>
    <cellStyle name="Credit subtotal 5 4 6" xfId="5699"/>
    <cellStyle name="Credit subtotal 5 4 7" xfId="5700"/>
    <cellStyle name="Credit subtotal 5 5" xfId="5701"/>
    <cellStyle name="Credit subtotal 5 6" xfId="5702"/>
    <cellStyle name="Credit subtotal 5 7" xfId="5703"/>
    <cellStyle name="Credit subtotal 5 8" xfId="5704"/>
    <cellStyle name="Credit subtotal 5 9" xfId="5705"/>
    <cellStyle name="Credit subtotal 6" xfId="5706"/>
    <cellStyle name="Credit subtotal 7" xfId="5707"/>
    <cellStyle name="Credit subtotal 8" xfId="5708"/>
    <cellStyle name="Credit Total" xfId="5709"/>
    <cellStyle name="Credit Total 2" xfId="5710"/>
    <cellStyle name="Credit Total 3" xfId="5711"/>
    <cellStyle name="Credit Total 4" xfId="5712"/>
    <cellStyle name="Credit Total 5" xfId="5713"/>
    <cellStyle name="Credit Total 6" xfId="5714"/>
    <cellStyle name="Credit Total 7" xfId="5715"/>
    <cellStyle name="Credit Total 8" xfId="5716"/>
    <cellStyle name="Credit_070330_FS 2006 IFRS_V7" xfId="5717"/>
    <cellStyle name="Çŕůčňíűé" xfId="5718"/>
    <cellStyle name="CS" xfId="5719"/>
    <cellStyle name="CS 2" xfId="5720"/>
    <cellStyle name="CS 2 2" xfId="5721"/>
    <cellStyle name="CS 3" xfId="5722"/>
    <cellStyle name="CS_ДКС_1-е полугодие_для отправки_2009_07_10" xfId="5723"/>
    <cellStyle name="CurRatio" xfId="5724"/>
    <cellStyle name="Curren - Style3" xfId="5725"/>
    <cellStyle name="Curren - Style4" xfId="5726"/>
    <cellStyle name="Currency [0]" xfId="5727"/>
    <cellStyle name="Currency [0] 2" xfId="5728"/>
    <cellStyle name="Currency [0] 2 2" xfId="5729"/>
    <cellStyle name="Currency [0] 3" xfId="5730"/>
    <cellStyle name="Currency [0] 3 2" xfId="5731"/>
    <cellStyle name="Currency [0] 4" xfId="5732"/>
    <cellStyle name="Currency [0] 4 2" xfId="5733"/>
    <cellStyle name="Currency [0] 5" xfId="5734"/>
    <cellStyle name="Currency [0] 5 2" xfId="5735"/>
    <cellStyle name="Currency [00]" xfId="5736"/>
    <cellStyle name="Currency [00] 2" xfId="5737"/>
    <cellStyle name="Currency [00] 2 2" xfId="5738"/>
    <cellStyle name="Currency [00] 3" xfId="5739"/>
    <cellStyle name="Currency [00] 3 2" xfId="5740"/>
    <cellStyle name="Currency [1]" xfId="5741"/>
    <cellStyle name="Currency [2]" xfId="5742"/>
    <cellStyle name="Currency [3]" xfId="5743"/>
    <cellStyle name="Currency 0" xfId="5744"/>
    <cellStyle name="Currency 0.0" xfId="5745"/>
    <cellStyle name="Currency 0.0 10" xfId="5746"/>
    <cellStyle name="Currency 0.0 11" xfId="5747"/>
    <cellStyle name="Currency 0.0 2" xfId="5748"/>
    <cellStyle name="Currency 0.0 2 2" xfId="5749"/>
    <cellStyle name="Currency 0.0 3" xfId="5750"/>
    <cellStyle name="Currency 0.0 3 2" xfId="5751"/>
    <cellStyle name="Currency 0.0 4" xfId="5752"/>
    <cellStyle name="Currency 0.0 4 2" xfId="5753"/>
    <cellStyle name="Currency 0.0 5" xfId="5754"/>
    <cellStyle name="Currency 0.0 5 2" xfId="5755"/>
    <cellStyle name="Currency 0.0 6" xfId="5756"/>
    <cellStyle name="Currency 0.0 6 2" xfId="5757"/>
    <cellStyle name="Currency 0.0 7" xfId="5758"/>
    <cellStyle name="Currency 0.0 7 2" xfId="5759"/>
    <cellStyle name="Currency 0.0 8" xfId="5760"/>
    <cellStyle name="Currency 0.0 8 2" xfId="5761"/>
    <cellStyle name="Currency 0.0 9" xfId="5762"/>
    <cellStyle name="Currency 0.00" xfId="5763"/>
    <cellStyle name="Currency 0.00 10" xfId="5764"/>
    <cellStyle name="Currency 0.00 11" xfId="5765"/>
    <cellStyle name="Currency 0.00 2" xfId="5766"/>
    <cellStyle name="Currency 0.00 2 2" xfId="5767"/>
    <cellStyle name="Currency 0.00 3" xfId="5768"/>
    <cellStyle name="Currency 0.00 3 2" xfId="5769"/>
    <cellStyle name="Currency 0.00 4" xfId="5770"/>
    <cellStyle name="Currency 0.00 4 2" xfId="5771"/>
    <cellStyle name="Currency 0.00 5" xfId="5772"/>
    <cellStyle name="Currency 0.00 5 2" xfId="5773"/>
    <cellStyle name="Currency 0.00 6" xfId="5774"/>
    <cellStyle name="Currency 0.00 6 2" xfId="5775"/>
    <cellStyle name="Currency 0.00 7" xfId="5776"/>
    <cellStyle name="Currency 0.00 7 2" xfId="5777"/>
    <cellStyle name="Currency 0.00 8" xfId="5778"/>
    <cellStyle name="Currency 0.00 8 2" xfId="5779"/>
    <cellStyle name="Currency 0.00 9" xfId="5780"/>
    <cellStyle name="Currency 0.000" xfId="5781"/>
    <cellStyle name="Currency 0.000 10" xfId="5782"/>
    <cellStyle name="Currency 0.000 11" xfId="5783"/>
    <cellStyle name="Currency 0.000 2" xfId="5784"/>
    <cellStyle name="Currency 0.000 2 2" xfId="5785"/>
    <cellStyle name="Currency 0.000 3" xfId="5786"/>
    <cellStyle name="Currency 0.000 3 2" xfId="5787"/>
    <cellStyle name="Currency 0.000 4" xfId="5788"/>
    <cellStyle name="Currency 0.000 4 2" xfId="5789"/>
    <cellStyle name="Currency 0.000 5" xfId="5790"/>
    <cellStyle name="Currency 0.000 5 2" xfId="5791"/>
    <cellStyle name="Currency 0.000 6" xfId="5792"/>
    <cellStyle name="Currency 0.000 6 2" xfId="5793"/>
    <cellStyle name="Currency 0.000 7" xfId="5794"/>
    <cellStyle name="Currency 0.000 7 2" xfId="5795"/>
    <cellStyle name="Currency 0.000 8" xfId="5796"/>
    <cellStyle name="Currency 0.000 8 2" xfId="5797"/>
    <cellStyle name="Currency 0.000 9" xfId="5798"/>
    <cellStyle name="Currency 10" xfId="5799"/>
    <cellStyle name="Currency 10 2" xfId="5800"/>
    <cellStyle name="Currency 100" xfId="5801"/>
    <cellStyle name="Currency 100 2" xfId="5802"/>
    <cellStyle name="Currency 101" xfId="5803"/>
    <cellStyle name="Currency 101 2" xfId="5804"/>
    <cellStyle name="Currency 102" xfId="5805"/>
    <cellStyle name="Currency 102 2" xfId="5806"/>
    <cellStyle name="Currency 103" xfId="5807"/>
    <cellStyle name="Currency 103 2" xfId="5808"/>
    <cellStyle name="Currency 104" xfId="5809"/>
    <cellStyle name="Currency 104 2" xfId="5810"/>
    <cellStyle name="Currency 105" xfId="5811"/>
    <cellStyle name="Currency 105 2" xfId="5812"/>
    <cellStyle name="Currency 106" xfId="5813"/>
    <cellStyle name="Currency 106 2" xfId="5814"/>
    <cellStyle name="Currency 107" xfId="5815"/>
    <cellStyle name="Currency 107 2" xfId="5816"/>
    <cellStyle name="Currency 108" xfId="5817"/>
    <cellStyle name="Currency 108 2" xfId="5818"/>
    <cellStyle name="Currency 109" xfId="5819"/>
    <cellStyle name="Currency 109 2" xfId="5820"/>
    <cellStyle name="Currency 11" xfId="5821"/>
    <cellStyle name="Currency 11 2" xfId="5822"/>
    <cellStyle name="Currency 110" xfId="5823"/>
    <cellStyle name="Currency 110 2" xfId="5824"/>
    <cellStyle name="Currency 111" xfId="5825"/>
    <cellStyle name="Currency 111 2" xfId="5826"/>
    <cellStyle name="Currency 112" xfId="5827"/>
    <cellStyle name="Currency 112 2" xfId="5828"/>
    <cellStyle name="Currency 113" xfId="5829"/>
    <cellStyle name="Currency 113 2" xfId="5830"/>
    <cellStyle name="Currency 114" xfId="5831"/>
    <cellStyle name="Currency 114 2" xfId="5832"/>
    <cellStyle name="Currency 115" xfId="5833"/>
    <cellStyle name="Currency 115 2" xfId="5834"/>
    <cellStyle name="Currency 116" xfId="5835"/>
    <cellStyle name="Currency 116 2" xfId="5836"/>
    <cellStyle name="Currency 117" xfId="5837"/>
    <cellStyle name="Currency 117 2" xfId="5838"/>
    <cellStyle name="Currency 118" xfId="5839"/>
    <cellStyle name="Currency 118 2" xfId="5840"/>
    <cellStyle name="Currency 119" xfId="5841"/>
    <cellStyle name="Currency 119 2" xfId="5842"/>
    <cellStyle name="Currency 12" xfId="5843"/>
    <cellStyle name="Currency 12 2" xfId="5844"/>
    <cellStyle name="Currency 120" xfId="5845"/>
    <cellStyle name="Currency 120 2" xfId="5846"/>
    <cellStyle name="Currency 121" xfId="5847"/>
    <cellStyle name="Currency 121 2" xfId="5848"/>
    <cellStyle name="Currency 122" xfId="5849"/>
    <cellStyle name="Currency 122 2" xfId="5850"/>
    <cellStyle name="Currency 123" xfId="5851"/>
    <cellStyle name="Currency 123 2" xfId="5852"/>
    <cellStyle name="Currency 124" xfId="5853"/>
    <cellStyle name="Currency 124 2" xfId="5854"/>
    <cellStyle name="Currency 125" xfId="5855"/>
    <cellStyle name="Currency 125 2" xfId="5856"/>
    <cellStyle name="Currency 126" xfId="5857"/>
    <cellStyle name="Currency 126 2" xfId="5858"/>
    <cellStyle name="Currency 127" xfId="5859"/>
    <cellStyle name="Currency 127 2" xfId="5860"/>
    <cellStyle name="Currency 128" xfId="5861"/>
    <cellStyle name="Currency 128 2" xfId="5862"/>
    <cellStyle name="Currency 129" xfId="5863"/>
    <cellStyle name="Currency 129 2" xfId="5864"/>
    <cellStyle name="Currency 13" xfId="5865"/>
    <cellStyle name="Currency 13 2" xfId="5866"/>
    <cellStyle name="Currency 13 3" xfId="5867"/>
    <cellStyle name="Currency 130" xfId="5868"/>
    <cellStyle name="Currency 130 2" xfId="5869"/>
    <cellStyle name="Currency 131" xfId="5870"/>
    <cellStyle name="Currency 131 2" xfId="5871"/>
    <cellStyle name="Currency 132" xfId="5872"/>
    <cellStyle name="Currency 132 2" xfId="5873"/>
    <cellStyle name="Currency 133" xfId="5874"/>
    <cellStyle name="Currency 133 2" xfId="5875"/>
    <cellStyle name="Currency 134" xfId="5876"/>
    <cellStyle name="Currency 134 2" xfId="5877"/>
    <cellStyle name="Currency 135" xfId="5878"/>
    <cellStyle name="Currency 135 2" xfId="5879"/>
    <cellStyle name="Currency 136" xfId="5880"/>
    <cellStyle name="Currency 136 2" xfId="5881"/>
    <cellStyle name="Currency 137" xfId="5882"/>
    <cellStyle name="Currency 137 2" xfId="5883"/>
    <cellStyle name="Currency 138" xfId="5884"/>
    <cellStyle name="Currency 138 2" xfId="5885"/>
    <cellStyle name="Currency 139" xfId="5886"/>
    <cellStyle name="Currency 139 2" xfId="5887"/>
    <cellStyle name="Currency 14" xfId="5888"/>
    <cellStyle name="Currency 14 2" xfId="5889"/>
    <cellStyle name="Currency 14 3" xfId="5890"/>
    <cellStyle name="Currency 140" xfId="5891"/>
    <cellStyle name="Currency 140 2" xfId="5892"/>
    <cellStyle name="Currency 141" xfId="5893"/>
    <cellStyle name="Currency 141 2" xfId="5894"/>
    <cellStyle name="Currency 142" xfId="5895"/>
    <cellStyle name="Currency 142 2" xfId="5896"/>
    <cellStyle name="Currency 143" xfId="5897"/>
    <cellStyle name="Currency 143 2" xfId="5898"/>
    <cellStyle name="Currency 144" xfId="5899"/>
    <cellStyle name="Currency 144 2" xfId="5900"/>
    <cellStyle name="Currency 145" xfId="5901"/>
    <cellStyle name="Currency 145 2" xfId="5902"/>
    <cellStyle name="Currency 146" xfId="5903"/>
    <cellStyle name="Currency 146 2" xfId="5904"/>
    <cellStyle name="Currency 147" xfId="5905"/>
    <cellStyle name="Currency 147 2" xfId="5906"/>
    <cellStyle name="Currency 148" xfId="5907"/>
    <cellStyle name="Currency 148 2" xfId="5908"/>
    <cellStyle name="Currency 149" xfId="5909"/>
    <cellStyle name="Currency 149 2" xfId="5910"/>
    <cellStyle name="Currency 15" xfId="5911"/>
    <cellStyle name="Currency 15 2" xfId="5912"/>
    <cellStyle name="Currency 15 3" xfId="5913"/>
    <cellStyle name="Currency 150" xfId="5914"/>
    <cellStyle name="Currency 150 2" xfId="5915"/>
    <cellStyle name="Currency 151" xfId="5916"/>
    <cellStyle name="Currency 151 2" xfId="5917"/>
    <cellStyle name="Currency 152" xfId="5918"/>
    <cellStyle name="Currency 152 2" xfId="5919"/>
    <cellStyle name="Currency 153" xfId="5920"/>
    <cellStyle name="Currency 153 2" xfId="5921"/>
    <cellStyle name="Currency 154" xfId="5922"/>
    <cellStyle name="Currency 154 2" xfId="5923"/>
    <cellStyle name="Currency 155" xfId="5924"/>
    <cellStyle name="Currency 155 2" xfId="5925"/>
    <cellStyle name="Currency 156" xfId="5926"/>
    <cellStyle name="Currency 156 2" xfId="5927"/>
    <cellStyle name="Currency 157" xfId="5928"/>
    <cellStyle name="Currency 157 2" xfId="5929"/>
    <cellStyle name="Currency 158" xfId="5930"/>
    <cellStyle name="Currency 158 2" xfId="5931"/>
    <cellStyle name="Currency 159" xfId="5932"/>
    <cellStyle name="Currency 159 2" xfId="5933"/>
    <cellStyle name="Currency 16" xfId="5934"/>
    <cellStyle name="Currency 16 2" xfId="5935"/>
    <cellStyle name="Currency 160" xfId="5936"/>
    <cellStyle name="Currency 160 2" xfId="5937"/>
    <cellStyle name="Currency 161" xfId="5938"/>
    <cellStyle name="Currency 161 2" xfId="5939"/>
    <cellStyle name="Currency 162" xfId="5940"/>
    <cellStyle name="Currency 162 2" xfId="5941"/>
    <cellStyle name="Currency 163" xfId="5942"/>
    <cellStyle name="Currency 163 2" xfId="5943"/>
    <cellStyle name="Currency 164" xfId="5944"/>
    <cellStyle name="Currency 164 2" xfId="5945"/>
    <cellStyle name="Currency 165" xfId="5946"/>
    <cellStyle name="Currency 165 2" xfId="5947"/>
    <cellStyle name="Currency 166" xfId="5948"/>
    <cellStyle name="Currency 166 2" xfId="5949"/>
    <cellStyle name="Currency 167" xfId="5950"/>
    <cellStyle name="Currency 167 2" xfId="5951"/>
    <cellStyle name="Currency 168" xfId="5952"/>
    <cellStyle name="Currency 169" xfId="5953"/>
    <cellStyle name="Currency 17" xfId="5954"/>
    <cellStyle name="Currency 17 2" xfId="5955"/>
    <cellStyle name="Currency 17 2 2" xfId="5956"/>
    <cellStyle name="Currency 17 2 3" xfId="5957"/>
    <cellStyle name="Currency 17 3" xfId="5958"/>
    <cellStyle name="Currency 17 4" xfId="5959"/>
    <cellStyle name="Currency 170" xfId="5960"/>
    <cellStyle name="Currency 171" xfId="5961"/>
    <cellStyle name="Currency 171 2" xfId="5962"/>
    <cellStyle name="Currency 172" xfId="5963"/>
    <cellStyle name="Currency 172 2" xfId="5964"/>
    <cellStyle name="Currency 173" xfId="5965"/>
    <cellStyle name="Currency 173 2" xfId="5966"/>
    <cellStyle name="Currency 174" xfId="5967"/>
    <cellStyle name="Currency 174 2" xfId="5968"/>
    <cellStyle name="Currency 175" xfId="5969"/>
    <cellStyle name="Currency 175 2" xfId="5970"/>
    <cellStyle name="Currency 176" xfId="5971"/>
    <cellStyle name="Currency 176 2" xfId="5972"/>
    <cellStyle name="Currency 177" xfId="5973"/>
    <cellStyle name="Currency 18" xfId="5974"/>
    <cellStyle name="Currency 18 2" xfId="5975"/>
    <cellStyle name="Currency 19" xfId="5976"/>
    <cellStyle name="Currency 19 2" xfId="5977"/>
    <cellStyle name="Currency 2" xfId="5978"/>
    <cellStyle name="Currency 2 10" xfId="5979"/>
    <cellStyle name="Currency 2 11" xfId="5980"/>
    <cellStyle name="Currency 2 2" xfId="5981"/>
    <cellStyle name="Currency 2 2 2" xfId="5982"/>
    <cellStyle name="Currency 2 2 3" xfId="5983"/>
    <cellStyle name="Currency 2 3" xfId="5984"/>
    <cellStyle name="Currency 2 4" xfId="5985"/>
    <cellStyle name="Currency 2 5" xfId="5986"/>
    <cellStyle name="Currency 2 6" xfId="5987"/>
    <cellStyle name="Currency 2 7" xfId="5988"/>
    <cellStyle name="Currency 2 8" xfId="5989"/>
    <cellStyle name="Currency 2 9" xfId="5990"/>
    <cellStyle name="Currency 20" xfId="5991"/>
    <cellStyle name="Currency 20 2" xfId="5992"/>
    <cellStyle name="Currency 21" xfId="5993"/>
    <cellStyle name="Currency 21 2" xfId="5994"/>
    <cellStyle name="Currency 22" xfId="5995"/>
    <cellStyle name="Currency 22 2" xfId="5996"/>
    <cellStyle name="Currency 23" xfId="5997"/>
    <cellStyle name="Currency 23 2" xfId="5998"/>
    <cellStyle name="Currency 24" xfId="5999"/>
    <cellStyle name="Currency 24 2" xfId="6000"/>
    <cellStyle name="Currency 25" xfId="6001"/>
    <cellStyle name="Currency 25 2" xfId="6002"/>
    <cellStyle name="Currency 26" xfId="6003"/>
    <cellStyle name="Currency 26 2" xfId="6004"/>
    <cellStyle name="Currency 27" xfId="6005"/>
    <cellStyle name="Currency 27 2" xfId="6006"/>
    <cellStyle name="Currency 28" xfId="6007"/>
    <cellStyle name="Currency 28 2" xfId="6008"/>
    <cellStyle name="Currency 29" xfId="6009"/>
    <cellStyle name="Currency 29 2" xfId="6010"/>
    <cellStyle name="Currency 3" xfId="6011"/>
    <cellStyle name="Currency 3 10" xfId="6012"/>
    <cellStyle name="Currency 3 11" xfId="6013"/>
    <cellStyle name="Currency 3 2" xfId="6014"/>
    <cellStyle name="Currency 3 2 2" xfId="6015"/>
    <cellStyle name="Currency 3 2 3" xfId="6016"/>
    <cellStyle name="Currency 3 3" xfId="6017"/>
    <cellStyle name="Currency 3 3 10" xfId="6018"/>
    <cellStyle name="Currency 3 3 2" xfId="6019"/>
    <cellStyle name="Currency 3 3 3" xfId="6020"/>
    <cellStyle name="Currency 3 3 4" xfId="6021"/>
    <cellStyle name="Currency 3 3 5" xfId="6022"/>
    <cellStyle name="Currency 3 3 6" xfId="6023"/>
    <cellStyle name="Currency 3 3 7" xfId="6024"/>
    <cellStyle name="Currency 3 3 8" xfId="6025"/>
    <cellStyle name="Currency 3 3 9" xfId="6026"/>
    <cellStyle name="Currency 3 4" xfId="6027"/>
    <cellStyle name="Currency 3 4 2" xfId="6028"/>
    <cellStyle name="Currency 3 4 3" xfId="6029"/>
    <cellStyle name="Currency 3 5" xfId="6030"/>
    <cellStyle name="Currency 3 6" xfId="6031"/>
    <cellStyle name="Currency 3 7" xfId="6032"/>
    <cellStyle name="Currency 3 8" xfId="6033"/>
    <cellStyle name="Currency 3 9" xfId="6034"/>
    <cellStyle name="Currency 30" xfId="6035"/>
    <cellStyle name="Currency 30 2" xfId="6036"/>
    <cellStyle name="Currency 31" xfId="6037"/>
    <cellStyle name="Currency 31 2" xfId="6038"/>
    <cellStyle name="Currency 32" xfId="6039"/>
    <cellStyle name="Currency 32 2" xfId="6040"/>
    <cellStyle name="Currency 33" xfId="6041"/>
    <cellStyle name="Currency 33 2" xfId="6042"/>
    <cellStyle name="Currency 34" xfId="6043"/>
    <cellStyle name="Currency 34 2" xfId="6044"/>
    <cellStyle name="Currency 35" xfId="6045"/>
    <cellStyle name="Currency 35 2" xfId="6046"/>
    <cellStyle name="Currency 36" xfId="6047"/>
    <cellStyle name="Currency 36 2" xfId="6048"/>
    <cellStyle name="Currency 37" xfId="6049"/>
    <cellStyle name="Currency 37 2" xfId="6050"/>
    <cellStyle name="Currency 38" xfId="6051"/>
    <cellStyle name="Currency 38 2" xfId="6052"/>
    <cellStyle name="Currency 39" xfId="6053"/>
    <cellStyle name="Currency 39 2" xfId="6054"/>
    <cellStyle name="Currency 4" xfId="6055"/>
    <cellStyle name="Currency 4 10" xfId="6056"/>
    <cellStyle name="Currency 4 11" xfId="6057"/>
    <cellStyle name="Currency 4 2" xfId="6058"/>
    <cellStyle name="Currency 4 3" xfId="6059"/>
    <cellStyle name="Currency 4 4" xfId="6060"/>
    <cellStyle name="Currency 4 5" xfId="6061"/>
    <cellStyle name="Currency 4 6" xfId="6062"/>
    <cellStyle name="Currency 4 7" xfId="6063"/>
    <cellStyle name="Currency 4 8" xfId="6064"/>
    <cellStyle name="Currency 4 9" xfId="6065"/>
    <cellStyle name="Currency 40" xfId="6066"/>
    <cellStyle name="Currency 40 2" xfId="6067"/>
    <cellStyle name="Currency 41" xfId="6068"/>
    <cellStyle name="Currency 41 2" xfId="6069"/>
    <cellStyle name="Currency 42" xfId="6070"/>
    <cellStyle name="Currency 42 2" xfId="6071"/>
    <cellStyle name="Currency 43" xfId="6072"/>
    <cellStyle name="Currency 43 2" xfId="6073"/>
    <cellStyle name="Currency 44" xfId="6074"/>
    <cellStyle name="Currency 44 2" xfId="6075"/>
    <cellStyle name="Currency 45" xfId="6076"/>
    <cellStyle name="Currency 45 2" xfId="6077"/>
    <cellStyle name="Currency 46" xfId="6078"/>
    <cellStyle name="Currency 46 2" xfId="6079"/>
    <cellStyle name="Currency 47" xfId="6080"/>
    <cellStyle name="Currency 47 2" xfId="6081"/>
    <cellStyle name="Currency 48" xfId="6082"/>
    <cellStyle name="Currency 48 2" xfId="6083"/>
    <cellStyle name="Currency 49" xfId="6084"/>
    <cellStyle name="Currency 49 2" xfId="6085"/>
    <cellStyle name="Currency 5" xfId="6086"/>
    <cellStyle name="Currency 5 2" xfId="6087"/>
    <cellStyle name="Currency 5 3" xfId="6088"/>
    <cellStyle name="Currency 5 4" xfId="6089"/>
    <cellStyle name="Currency 5 5" xfId="6090"/>
    <cellStyle name="Currency 5 6" xfId="6091"/>
    <cellStyle name="Currency 5 7" xfId="6092"/>
    <cellStyle name="Currency 5 8" xfId="6093"/>
    <cellStyle name="Currency 5 9" xfId="6094"/>
    <cellStyle name="Currency 50" xfId="6095"/>
    <cellStyle name="Currency 50 2" xfId="6096"/>
    <cellStyle name="Currency 51" xfId="6097"/>
    <cellStyle name="Currency 51 2" xfId="6098"/>
    <cellStyle name="Currency 52" xfId="6099"/>
    <cellStyle name="Currency 52 2" xfId="6100"/>
    <cellStyle name="Currency 53" xfId="6101"/>
    <cellStyle name="Currency 53 2" xfId="6102"/>
    <cellStyle name="Currency 54" xfId="6103"/>
    <cellStyle name="Currency 54 2" xfId="6104"/>
    <cellStyle name="Currency 55" xfId="6105"/>
    <cellStyle name="Currency 55 2" xfId="6106"/>
    <cellStyle name="Currency 56" xfId="6107"/>
    <cellStyle name="Currency 56 2" xfId="6108"/>
    <cellStyle name="Currency 57" xfId="6109"/>
    <cellStyle name="Currency 57 2" xfId="6110"/>
    <cellStyle name="Currency 58" xfId="6111"/>
    <cellStyle name="Currency 58 2" xfId="6112"/>
    <cellStyle name="Currency 59" xfId="6113"/>
    <cellStyle name="Currency 59 2" xfId="6114"/>
    <cellStyle name="Currency 6" xfId="6115"/>
    <cellStyle name="Currency 6 2" xfId="6116"/>
    <cellStyle name="Currency 6 3" xfId="6117"/>
    <cellStyle name="Currency 6 4" xfId="6118"/>
    <cellStyle name="Currency 6 5" xfId="6119"/>
    <cellStyle name="Currency 6 6" xfId="6120"/>
    <cellStyle name="Currency 6 7" xfId="6121"/>
    <cellStyle name="Currency 6 8" xfId="6122"/>
    <cellStyle name="Currency 6 9" xfId="6123"/>
    <cellStyle name="Currency 60" xfId="6124"/>
    <cellStyle name="Currency 60 2" xfId="6125"/>
    <cellStyle name="Currency 61" xfId="6126"/>
    <cellStyle name="Currency 61 2" xfId="6127"/>
    <cellStyle name="Currency 62" xfId="6128"/>
    <cellStyle name="Currency 62 2" xfId="6129"/>
    <cellStyle name="Currency 63" xfId="6130"/>
    <cellStyle name="Currency 63 2" xfId="6131"/>
    <cellStyle name="Currency 64" xfId="6132"/>
    <cellStyle name="Currency 64 2" xfId="6133"/>
    <cellStyle name="Currency 65" xfId="6134"/>
    <cellStyle name="Currency 65 2" xfId="6135"/>
    <cellStyle name="Currency 66" xfId="6136"/>
    <cellStyle name="Currency 66 2" xfId="6137"/>
    <cellStyle name="Currency 67" xfId="6138"/>
    <cellStyle name="Currency 67 2" xfId="6139"/>
    <cellStyle name="Currency 68" xfId="6140"/>
    <cellStyle name="Currency 68 2" xfId="6141"/>
    <cellStyle name="Currency 69" xfId="6142"/>
    <cellStyle name="Currency 69 2" xfId="6143"/>
    <cellStyle name="Currency 7" xfId="6144"/>
    <cellStyle name="Currency 7 2" xfId="6145"/>
    <cellStyle name="Currency 7 3" xfId="6146"/>
    <cellStyle name="Currency 7 4" xfId="6147"/>
    <cellStyle name="Currency 7 5" xfId="6148"/>
    <cellStyle name="Currency 7 6" xfId="6149"/>
    <cellStyle name="Currency 7 7" xfId="6150"/>
    <cellStyle name="Currency 7 8" xfId="6151"/>
    <cellStyle name="Currency 7 9" xfId="6152"/>
    <cellStyle name="Currency 70" xfId="6153"/>
    <cellStyle name="Currency 70 2" xfId="6154"/>
    <cellStyle name="Currency 71" xfId="6155"/>
    <cellStyle name="Currency 71 2" xfId="6156"/>
    <cellStyle name="Currency 72" xfId="6157"/>
    <cellStyle name="Currency 72 2" xfId="6158"/>
    <cellStyle name="Currency 73" xfId="6159"/>
    <cellStyle name="Currency 73 2" xfId="6160"/>
    <cellStyle name="Currency 74" xfId="6161"/>
    <cellStyle name="Currency 74 2" xfId="6162"/>
    <cellStyle name="Currency 75" xfId="6163"/>
    <cellStyle name="Currency 75 2" xfId="6164"/>
    <cellStyle name="Currency 76" xfId="6165"/>
    <cellStyle name="Currency 76 2" xfId="6166"/>
    <cellStyle name="Currency 77" xfId="6167"/>
    <cellStyle name="Currency 77 2" xfId="6168"/>
    <cellStyle name="Currency 78" xfId="6169"/>
    <cellStyle name="Currency 78 2" xfId="6170"/>
    <cellStyle name="Currency 79" xfId="6171"/>
    <cellStyle name="Currency 79 2" xfId="6172"/>
    <cellStyle name="Currency 8" xfId="6173"/>
    <cellStyle name="Currency 8 2" xfId="6174"/>
    <cellStyle name="Currency 8 3" xfId="6175"/>
    <cellStyle name="Currency 8 4" xfId="6176"/>
    <cellStyle name="Currency 8 5" xfId="6177"/>
    <cellStyle name="Currency 8 6" xfId="6178"/>
    <cellStyle name="Currency 8 7" xfId="6179"/>
    <cellStyle name="Currency 8 8" xfId="6180"/>
    <cellStyle name="Currency 8 9" xfId="6181"/>
    <cellStyle name="Currency 80" xfId="6182"/>
    <cellStyle name="Currency 80 2" xfId="6183"/>
    <cellStyle name="Currency 81" xfId="6184"/>
    <cellStyle name="Currency 81 2" xfId="6185"/>
    <cellStyle name="Currency 82" xfId="6186"/>
    <cellStyle name="Currency 82 2" xfId="6187"/>
    <cellStyle name="Currency 83" xfId="6188"/>
    <cellStyle name="Currency 83 2" xfId="6189"/>
    <cellStyle name="Currency 84" xfId="6190"/>
    <cellStyle name="Currency 84 2" xfId="6191"/>
    <cellStyle name="Currency 85" xfId="6192"/>
    <cellStyle name="Currency 85 2" xfId="6193"/>
    <cellStyle name="Currency 86" xfId="6194"/>
    <cellStyle name="Currency 86 2" xfId="6195"/>
    <cellStyle name="Currency 87" xfId="6196"/>
    <cellStyle name="Currency 87 2" xfId="6197"/>
    <cellStyle name="Currency 88" xfId="6198"/>
    <cellStyle name="Currency 88 2" xfId="6199"/>
    <cellStyle name="Currency 89" xfId="6200"/>
    <cellStyle name="Currency 89 2" xfId="6201"/>
    <cellStyle name="Currency 9" xfId="6202"/>
    <cellStyle name="Currency 9 2" xfId="6203"/>
    <cellStyle name="Currency 9 3" xfId="6204"/>
    <cellStyle name="Currency 9 4" xfId="6205"/>
    <cellStyle name="Currency 9 5" xfId="6206"/>
    <cellStyle name="Currency 9 6" xfId="6207"/>
    <cellStyle name="Currency 9 7" xfId="6208"/>
    <cellStyle name="Currency 9 8" xfId="6209"/>
    <cellStyle name="Currency 9 9" xfId="6210"/>
    <cellStyle name="Currency 90" xfId="6211"/>
    <cellStyle name="Currency 90 2" xfId="6212"/>
    <cellStyle name="Currency 91" xfId="6213"/>
    <cellStyle name="Currency 91 2" xfId="6214"/>
    <cellStyle name="Currency 92" xfId="6215"/>
    <cellStyle name="Currency 92 2" xfId="6216"/>
    <cellStyle name="Currency 93" xfId="6217"/>
    <cellStyle name="Currency 93 2" xfId="6218"/>
    <cellStyle name="Currency 94" xfId="6219"/>
    <cellStyle name="Currency 94 2" xfId="6220"/>
    <cellStyle name="Currency 95" xfId="6221"/>
    <cellStyle name="Currency 95 2" xfId="6222"/>
    <cellStyle name="Currency 96" xfId="6223"/>
    <cellStyle name="Currency 96 2" xfId="6224"/>
    <cellStyle name="Currency 97" xfId="6225"/>
    <cellStyle name="Currency 97 2" xfId="6226"/>
    <cellStyle name="Currency 98" xfId="6227"/>
    <cellStyle name="Currency 98 2" xfId="6228"/>
    <cellStyle name="Currency 99" xfId="6229"/>
    <cellStyle name="Currency 99 2" xfId="6230"/>
    <cellStyle name="Currency EN" xfId="6231"/>
    <cellStyle name="Currency RU" xfId="6232"/>
    <cellStyle name="Currency RU calc" xfId="6233"/>
    <cellStyle name="Currency RU calc 2" xfId="6234"/>
    <cellStyle name="Currency RU calc 2 10" xfId="6235"/>
    <cellStyle name="Currency RU calc 2 11" xfId="6236"/>
    <cellStyle name="Currency RU calc 2 12" xfId="6237"/>
    <cellStyle name="Currency RU calc 2 13" xfId="6238"/>
    <cellStyle name="Currency RU calc 2 14" xfId="6239"/>
    <cellStyle name="Currency RU calc 2 15" xfId="6240"/>
    <cellStyle name="Currency RU calc 2 2" xfId="6241"/>
    <cellStyle name="Currency RU calc 2 2 10" xfId="6242"/>
    <cellStyle name="Currency RU calc 2 2 11" xfId="6243"/>
    <cellStyle name="Currency RU calc 2 2 12" xfId="6244"/>
    <cellStyle name="Currency RU calc 2 2 13" xfId="6245"/>
    <cellStyle name="Currency RU calc 2 2 14" xfId="6246"/>
    <cellStyle name="Currency RU calc 2 2 2" xfId="6247"/>
    <cellStyle name="Currency RU calc 2 2 2 10" xfId="6248"/>
    <cellStyle name="Currency RU calc 2 2 2 2" xfId="6249"/>
    <cellStyle name="Currency RU calc 2 2 2 2 2" xfId="6250"/>
    <cellStyle name="Currency RU calc 2 2 2 2 3" xfId="6251"/>
    <cellStyle name="Currency RU calc 2 2 2 2 4" xfId="6252"/>
    <cellStyle name="Currency RU calc 2 2 2 2 5" xfId="6253"/>
    <cellStyle name="Currency RU calc 2 2 2 2 6" xfId="6254"/>
    <cellStyle name="Currency RU calc 2 2 2 2 7" xfId="6255"/>
    <cellStyle name="Currency RU calc 2 2 2 3" xfId="6256"/>
    <cellStyle name="Currency RU calc 2 2 2 3 2" xfId="6257"/>
    <cellStyle name="Currency RU calc 2 2 2 3 3" xfId="6258"/>
    <cellStyle name="Currency RU calc 2 2 2 3 4" xfId="6259"/>
    <cellStyle name="Currency RU calc 2 2 2 3 5" xfId="6260"/>
    <cellStyle name="Currency RU calc 2 2 2 3 6" xfId="6261"/>
    <cellStyle name="Currency RU calc 2 2 2 3 7" xfId="6262"/>
    <cellStyle name="Currency RU calc 2 2 2 4" xfId="6263"/>
    <cellStyle name="Currency RU calc 2 2 2 5" xfId="6264"/>
    <cellStyle name="Currency RU calc 2 2 2 6" xfId="6265"/>
    <cellStyle name="Currency RU calc 2 2 2 7" xfId="6266"/>
    <cellStyle name="Currency RU calc 2 2 2 8" xfId="6267"/>
    <cellStyle name="Currency RU calc 2 2 2 9" xfId="6268"/>
    <cellStyle name="Currency RU calc 2 2 3" xfId="6269"/>
    <cellStyle name="Currency RU calc 2 2 3 2" xfId="6270"/>
    <cellStyle name="Currency RU calc 2 2 3 3" xfId="6271"/>
    <cellStyle name="Currency RU calc 2 2 3 4" xfId="6272"/>
    <cellStyle name="Currency RU calc 2 2 3 5" xfId="6273"/>
    <cellStyle name="Currency RU calc 2 2 3 6" xfId="6274"/>
    <cellStyle name="Currency RU calc 2 2 3 7" xfId="6275"/>
    <cellStyle name="Currency RU calc 2 2 4" xfId="6276"/>
    <cellStyle name="Currency RU calc 2 2 4 2" xfId="6277"/>
    <cellStyle name="Currency RU calc 2 2 4 3" xfId="6278"/>
    <cellStyle name="Currency RU calc 2 2 4 4" xfId="6279"/>
    <cellStyle name="Currency RU calc 2 2 4 5" xfId="6280"/>
    <cellStyle name="Currency RU calc 2 2 4 6" xfId="6281"/>
    <cellStyle name="Currency RU calc 2 2 4 7" xfId="6282"/>
    <cellStyle name="Currency RU calc 2 2 5" xfId="6283"/>
    <cellStyle name="Currency RU calc 2 2 6" xfId="6284"/>
    <cellStyle name="Currency RU calc 2 2 7" xfId="6285"/>
    <cellStyle name="Currency RU calc 2 2 8" xfId="6286"/>
    <cellStyle name="Currency RU calc 2 2 9" xfId="6287"/>
    <cellStyle name="Currency RU calc 2 3" xfId="6288"/>
    <cellStyle name="Currency RU calc 2 3 10" xfId="6289"/>
    <cellStyle name="Currency RU calc 2 3 11" xfId="6290"/>
    <cellStyle name="Currency RU calc 2 3 12" xfId="6291"/>
    <cellStyle name="Currency RU calc 2 3 13" xfId="6292"/>
    <cellStyle name="Currency RU calc 2 3 14" xfId="6293"/>
    <cellStyle name="Currency RU calc 2 3 2" xfId="6294"/>
    <cellStyle name="Currency RU calc 2 3 2 10" xfId="6295"/>
    <cellStyle name="Currency RU calc 2 3 2 2" xfId="6296"/>
    <cellStyle name="Currency RU calc 2 3 2 2 2" xfId="6297"/>
    <cellStyle name="Currency RU calc 2 3 2 2 3" xfId="6298"/>
    <cellStyle name="Currency RU calc 2 3 2 2 4" xfId="6299"/>
    <cellStyle name="Currency RU calc 2 3 2 2 5" xfId="6300"/>
    <cellStyle name="Currency RU calc 2 3 2 2 6" xfId="6301"/>
    <cellStyle name="Currency RU calc 2 3 2 2 7" xfId="6302"/>
    <cellStyle name="Currency RU calc 2 3 2 3" xfId="6303"/>
    <cellStyle name="Currency RU calc 2 3 2 3 2" xfId="6304"/>
    <cellStyle name="Currency RU calc 2 3 2 3 3" xfId="6305"/>
    <cellStyle name="Currency RU calc 2 3 2 3 4" xfId="6306"/>
    <cellStyle name="Currency RU calc 2 3 2 3 5" xfId="6307"/>
    <cellStyle name="Currency RU calc 2 3 2 3 6" xfId="6308"/>
    <cellStyle name="Currency RU calc 2 3 2 3 7" xfId="6309"/>
    <cellStyle name="Currency RU calc 2 3 2 4" xfId="6310"/>
    <cellStyle name="Currency RU calc 2 3 2 5" xfId="6311"/>
    <cellStyle name="Currency RU calc 2 3 2 6" xfId="6312"/>
    <cellStyle name="Currency RU calc 2 3 2 7" xfId="6313"/>
    <cellStyle name="Currency RU calc 2 3 2 8" xfId="6314"/>
    <cellStyle name="Currency RU calc 2 3 2 9" xfId="6315"/>
    <cellStyle name="Currency RU calc 2 3 3" xfId="6316"/>
    <cellStyle name="Currency RU calc 2 3 3 2" xfId="6317"/>
    <cellStyle name="Currency RU calc 2 3 3 3" xfId="6318"/>
    <cellStyle name="Currency RU calc 2 3 3 4" xfId="6319"/>
    <cellStyle name="Currency RU calc 2 3 3 5" xfId="6320"/>
    <cellStyle name="Currency RU calc 2 3 3 6" xfId="6321"/>
    <cellStyle name="Currency RU calc 2 3 3 7" xfId="6322"/>
    <cellStyle name="Currency RU calc 2 3 4" xfId="6323"/>
    <cellStyle name="Currency RU calc 2 3 4 2" xfId="6324"/>
    <cellStyle name="Currency RU calc 2 3 4 3" xfId="6325"/>
    <cellStyle name="Currency RU calc 2 3 4 4" xfId="6326"/>
    <cellStyle name="Currency RU calc 2 3 4 5" xfId="6327"/>
    <cellStyle name="Currency RU calc 2 3 4 6" xfId="6328"/>
    <cellStyle name="Currency RU calc 2 3 4 7" xfId="6329"/>
    <cellStyle name="Currency RU calc 2 3 5" xfId="6330"/>
    <cellStyle name="Currency RU calc 2 3 6" xfId="6331"/>
    <cellStyle name="Currency RU calc 2 3 7" xfId="6332"/>
    <cellStyle name="Currency RU calc 2 3 8" xfId="6333"/>
    <cellStyle name="Currency RU calc 2 3 9" xfId="6334"/>
    <cellStyle name="Currency RU calc 2 4" xfId="6335"/>
    <cellStyle name="Currency RU calc 2 4 10" xfId="6336"/>
    <cellStyle name="Currency RU calc 2 4 11" xfId="6337"/>
    <cellStyle name="Currency RU calc 2 4 12" xfId="6338"/>
    <cellStyle name="Currency RU calc 2 4 13" xfId="6339"/>
    <cellStyle name="Currency RU calc 2 4 14" xfId="6340"/>
    <cellStyle name="Currency RU calc 2 4 2" xfId="6341"/>
    <cellStyle name="Currency RU calc 2 4 2 10" xfId="6342"/>
    <cellStyle name="Currency RU calc 2 4 2 2" xfId="6343"/>
    <cellStyle name="Currency RU calc 2 4 2 2 2" xfId="6344"/>
    <cellStyle name="Currency RU calc 2 4 2 2 3" xfId="6345"/>
    <cellStyle name="Currency RU calc 2 4 2 2 4" xfId="6346"/>
    <cellStyle name="Currency RU calc 2 4 2 2 5" xfId="6347"/>
    <cellStyle name="Currency RU calc 2 4 2 2 6" xfId="6348"/>
    <cellStyle name="Currency RU calc 2 4 2 2 7" xfId="6349"/>
    <cellStyle name="Currency RU calc 2 4 2 3" xfId="6350"/>
    <cellStyle name="Currency RU calc 2 4 2 3 2" xfId="6351"/>
    <cellStyle name="Currency RU calc 2 4 2 3 3" xfId="6352"/>
    <cellStyle name="Currency RU calc 2 4 2 3 4" xfId="6353"/>
    <cellStyle name="Currency RU calc 2 4 2 3 5" xfId="6354"/>
    <cellStyle name="Currency RU calc 2 4 2 3 6" xfId="6355"/>
    <cellStyle name="Currency RU calc 2 4 2 3 7" xfId="6356"/>
    <cellStyle name="Currency RU calc 2 4 2 4" xfId="6357"/>
    <cellStyle name="Currency RU calc 2 4 2 5" xfId="6358"/>
    <cellStyle name="Currency RU calc 2 4 2 6" xfId="6359"/>
    <cellStyle name="Currency RU calc 2 4 2 7" xfId="6360"/>
    <cellStyle name="Currency RU calc 2 4 2 8" xfId="6361"/>
    <cellStyle name="Currency RU calc 2 4 2 9" xfId="6362"/>
    <cellStyle name="Currency RU calc 2 4 3" xfId="6363"/>
    <cellStyle name="Currency RU calc 2 4 3 2" xfId="6364"/>
    <cellStyle name="Currency RU calc 2 4 3 3" xfId="6365"/>
    <cellStyle name="Currency RU calc 2 4 3 4" xfId="6366"/>
    <cellStyle name="Currency RU calc 2 4 3 5" xfId="6367"/>
    <cellStyle name="Currency RU calc 2 4 3 6" xfId="6368"/>
    <cellStyle name="Currency RU calc 2 4 3 7" xfId="6369"/>
    <cellStyle name="Currency RU calc 2 4 4" xfId="6370"/>
    <cellStyle name="Currency RU calc 2 4 4 2" xfId="6371"/>
    <cellStyle name="Currency RU calc 2 4 4 3" xfId="6372"/>
    <cellStyle name="Currency RU calc 2 4 4 4" xfId="6373"/>
    <cellStyle name="Currency RU calc 2 4 4 5" xfId="6374"/>
    <cellStyle name="Currency RU calc 2 4 4 6" xfId="6375"/>
    <cellStyle name="Currency RU calc 2 4 4 7" xfId="6376"/>
    <cellStyle name="Currency RU calc 2 4 5" xfId="6377"/>
    <cellStyle name="Currency RU calc 2 4 6" xfId="6378"/>
    <cellStyle name="Currency RU calc 2 4 7" xfId="6379"/>
    <cellStyle name="Currency RU calc 2 4 8" xfId="6380"/>
    <cellStyle name="Currency RU calc 2 4 9" xfId="6381"/>
    <cellStyle name="Currency RU calc 2 5" xfId="6382"/>
    <cellStyle name="Currency RU calc 2 5 10" xfId="6383"/>
    <cellStyle name="Currency RU calc 2 5 11" xfId="6384"/>
    <cellStyle name="Currency RU calc 2 5 12" xfId="6385"/>
    <cellStyle name="Currency RU calc 2 5 13" xfId="6386"/>
    <cellStyle name="Currency RU calc 2 5 14" xfId="6387"/>
    <cellStyle name="Currency RU calc 2 5 2" xfId="6388"/>
    <cellStyle name="Currency RU calc 2 5 2 10" xfId="6389"/>
    <cellStyle name="Currency RU calc 2 5 2 2" xfId="6390"/>
    <cellStyle name="Currency RU calc 2 5 2 2 2" xfId="6391"/>
    <cellStyle name="Currency RU calc 2 5 2 2 3" xfId="6392"/>
    <cellStyle name="Currency RU calc 2 5 2 2 4" xfId="6393"/>
    <cellStyle name="Currency RU calc 2 5 2 2 5" xfId="6394"/>
    <cellStyle name="Currency RU calc 2 5 2 2 6" xfId="6395"/>
    <cellStyle name="Currency RU calc 2 5 2 2 7" xfId="6396"/>
    <cellStyle name="Currency RU calc 2 5 2 3" xfId="6397"/>
    <cellStyle name="Currency RU calc 2 5 2 3 2" xfId="6398"/>
    <cellStyle name="Currency RU calc 2 5 2 3 3" xfId="6399"/>
    <cellStyle name="Currency RU calc 2 5 2 3 4" xfId="6400"/>
    <cellStyle name="Currency RU calc 2 5 2 3 5" xfId="6401"/>
    <cellStyle name="Currency RU calc 2 5 2 3 6" xfId="6402"/>
    <cellStyle name="Currency RU calc 2 5 2 3 7" xfId="6403"/>
    <cellStyle name="Currency RU calc 2 5 2 4" xfId="6404"/>
    <cellStyle name="Currency RU calc 2 5 2 5" xfId="6405"/>
    <cellStyle name="Currency RU calc 2 5 2 6" xfId="6406"/>
    <cellStyle name="Currency RU calc 2 5 2 7" xfId="6407"/>
    <cellStyle name="Currency RU calc 2 5 2 8" xfId="6408"/>
    <cellStyle name="Currency RU calc 2 5 2 9" xfId="6409"/>
    <cellStyle name="Currency RU calc 2 5 3" xfId="6410"/>
    <cellStyle name="Currency RU calc 2 5 3 2" xfId="6411"/>
    <cellStyle name="Currency RU calc 2 5 3 3" xfId="6412"/>
    <cellStyle name="Currency RU calc 2 5 3 4" xfId="6413"/>
    <cellStyle name="Currency RU calc 2 5 3 5" xfId="6414"/>
    <cellStyle name="Currency RU calc 2 5 3 6" xfId="6415"/>
    <cellStyle name="Currency RU calc 2 5 3 7" xfId="6416"/>
    <cellStyle name="Currency RU calc 2 5 4" xfId="6417"/>
    <cellStyle name="Currency RU calc 2 5 4 2" xfId="6418"/>
    <cellStyle name="Currency RU calc 2 5 4 3" xfId="6419"/>
    <cellStyle name="Currency RU calc 2 5 4 4" xfId="6420"/>
    <cellStyle name="Currency RU calc 2 5 4 5" xfId="6421"/>
    <cellStyle name="Currency RU calc 2 5 4 6" xfId="6422"/>
    <cellStyle name="Currency RU calc 2 5 4 7" xfId="6423"/>
    <cellStyle name="Currency RU calc 2 5 5" xfId="6424"/>
    <cellStyle name="Currency RU calc 2 5 6" xfId="6425"/>
    <cellStyle name="Currency RU calc 2 5 7" xfId="6426"/>
    <cellStyle name="Currency RU calc 2 5 8" xfId="6427"/>
    <cellStyle name="Currency RU calc 2 5 9" xfId="6428"/>
    <cellStyle name="Currency RU calc 2 6" xfId="6429"/>
    <cellStyle name="Currency RU calc 2 6 10" xfId="6430"/>
    <cellStyle name="Currency RU calc 2 6 2" xfId="6431"/>
    <cellStyle name="Currency RU calc 2 6 2 2" xfId="6432"/>
    <cellStyle name="Currency RU calc 2 6 2 3" xfId="6433"/>
    <cellStyle name="Currency RU calc 2 6 2 4" xfId="6434"/>
    <cellStyle name="Currency RU calc 2 6 2 5" xfId="6435"/>
    <cellStyle name="Currency RU calc 2 6 2 6" xfId="6436"/>
    <cellStyle name="Currency RU calc 2 6 2 7" xfId="6437"/>
    <cellStyle name="Currency RU calc 2 6 3" xfId="6438"/>
    <cellStyle name="Currency RU calc 2 6 3 2" xfId="6439"/>
    <cellStyle name="Currency RU calc 2 6 3 3" xfId="6440"/>
    <cellStyle name="Currency RU calc 2 6 3 4" xfId="6441"/>
    <cellStyle name="Currency RU calc 2 6 3 5" xfId="6442"/>
    <cellStyle name="Currency RU calc 2 6 3 6" xfId="6443"/>
    <cellStyle name="Currency RU calc 2 6 3 7" xfId="6444"/>
    <cellStyle name="Currency RU calc 2 6 4" xfId="6445"/>
    <cellStyle name="Currency RU calc 2 6 5" xfId="6446"/>
    <cellStyle name="Currency RU calc 2 6 6" xfId="6447"/>
    <cellStyle name="Currency RU calc 2 6 7" xfId="6448"/>
    <cellStyle name="Currency RU calc 2 6 8" xfId="6449"/>
    <cellStyle name="Currency RU calc 2 6 9" xfId="6450"/>
    <cellStyle name="Currency RU calc 2 7" xfId="6451"/>
    <cellStyle name="Currency RU calc 2 7 2" xfId="6452"/>
    <cellStyle name="Currency RU calc 2 7 3" xfId="6453"/>
    <cellStyle name="Currency RU calc 2 7 4" xfId="6454"/>
    <cellStyle name="Currency RU calc 2 7 5" xfId="6455"/>
    <cellStyle name="Currency RU calc 2 7 6" xfId="6456"/>
    <cellStyle name="Currency RU calc 2 7 7" xfId="6457"/>
    <cellStyle name="Currency RU calc 2 8" xfId="6458"/>
    <cellStyle name="Currency RU calc 2 8 2" xfId="6459"/>
    <cellStyle name="Currency RU calc 2 8 3" xfId="6460"/>
    <cellStyle name="Currency RU calc 2 8 4" xfId="6461"/>
    <cellStyle name="Currency RU calc 2 8 5" xfId="6462"/>
    <cellStyle name="Currency RU calc 2 8 6" xfId="6463"/>
    <cellStyle name="Currency RU calc 2 8 7" xfId="6464"/>
    <cellStyle name="Currency RU calc 2 9" xfId="6465"/>
    <cellStyle name="Currency RU_CP-P (2)" xfId="6466"/>
    <cellStyle name="Currency0" xfId="6467"/>
    <cellStyle name="Currency0 2" xfId="6468"/>
    <cellStyle name="Currency0 3" xfId="6469"/>
    <cellStyle name="Currency0 4" xfId="6470"/>
    <cellStyle name="Currency0 5" xfId="6471"/>
    <cellStyle name="Currency0 6" xfId="6472"/>
    <cellStyle name="Currency0 7" xfId="6473"/>
    <cellStyle name="Currency0 8" xfId="6474"/>
    <cellStyle name="Currency0 9" xfId="6475"/>
    <cellStyle name="Currency0 9 2" xfId="6476"/>
    <cellStyle name="Currency4" xfId="6477"/>
    <cellStyle name="Currency4 2" xfId="6478"/>
    <cellStyle name="Currency4 2 2" xfId="6479"/>
    <cellStyle name="Currency4 3" xfId="6480"/>
    <cellStyle name="Currency4 3 2" xfId="6481"/>
    <cellStyle name="Currency4 4" xfId="6482"/>
    <cellStyle name="Currency4 4 2" xfId="6483"/>
    <cellStyle name="Currency4 5" xfId="6484"/>
    <cellStyle name="Currency4 5 2" xfId="6485"/>
    <cellStyle name="Currency4 6" xfId="6486"/>
    <cellStyle name="Currency4 6 2" xfId="6487"/>
    <cellStyle name="Currency4 7" xfId="6488"/>
    <cellStyle name="Currency4 7 2" xfId="6489"/>
    <cellStyle name="Currency4 8" xfId="6490"/>
    <cellStyle name="Currency4 8 2" xfId="6491"/>
    <cellStyle name="Currency4 9" xfId="6492"/>
    <cellStyle name="Currency4 9 2" xfId="6493"/>
    <cellStyle name="currentperiod" xfId="6494"/>
    <cellStyle name="CUS.Work.Area" xfId="6495"/>
    <cellStyle name="d" xfId="6496"/>
    <cellStyle name="Đ_x0010_" xfId="6497"/>
    <cellStyle name="Dash" xfId="6498"/>
    <cellStyle name="Data" xfId="6499"/>
    <cellStyle name="DataBold" xfId="6500"/>
    <cellStyle name="Date" xfId="6501"/>
    <cellStyle name="Date 2" xfId="6502"/>
    <cellStyle name="Date 3" xfId="6503"/>
    <cellStyle name="Date 4" xfId="6504"/>
    <cellStyle name="Date 5" xfId="6505"/>
    <cellStyle name="Date 6" xfId="6506"/>
    <cellStyle name="Date 7" xfId="6507"/>
    <cellStyle name="Date 8" xfId="6508"/>
    <cellStyle name="Date 9" xfId="6509"/>
    <cellStyle name="Date 9 2" xfId="6510"/>
    <cellStyle name="Date Aligned" xfId="6511"/>
    <cellStyle name="Date EN" xfId="6512"/>
    <cellStyle name="Date RU" xfId="6513"/>
    <cellStyle name="Date Short" xfId="6514"/>
    <cellStyle name="Date without year" xfId="6515"/>
    <cellStyle name="Date, Long" xfId="6516"/>
    <cellStyle name="Date, Short" xfId="6517"/>
    <cellStyle name="Date_07.12.2005  КЭШ и баланс " xfId="6518"/>
    <cellStyle name="Datekort" xfId="6519"/>
    <cellStyle name="Datekort 2" xfId="6520"/>
    <cellStyle name="Datekort 2 2" xfId="6521"/>
    <cellStyle name="Datekort 3" xfId="6522"/>
    <cellStyle name="Datekort 3 2" xfId="6523"/>
    <cellStyle name="Datekort 4" xfId="6524"/>
    <cellStyle name="Datekort 4 2" xfId="6525"/>
    <cellStyle name="Datekort 5" xfId="6526"/>
    <cellStyle name="Datekort 5 2" xfId="6527"/>
    <cellStyle name="Datekort 6" xfId="6528"/>
    <cellStyle name="Datekort 6 2" xfId="6529"/>
    <cellStyle name="Datekort 7" xfId="6530"/>
    <cellStyle name="Datekort 7 2" xfId="6531"/>
    <cellStyle name="Datekort 8" xfId="6532"/>
    <cellStyle name="Datekort 8 2" xfId="6533"/>
    <cellStyle name="Datekort 9" xfId="6534"/>
    <cellStyle name="Datekort 9 2" xfId="6535"/>
    <cellStyle name="Dateline" xfId="6536"/>
    <cellStyle name="dates" xfId="6537"/>
    <cellStyle name="DateTime" xfId="6538"/>
    <cellStyle name="Debit" xfId="6539"/>
    <cellStyle name="Debit 2" xfId="6540"/>
    <cellStyle name="Debit 3" xfId="6541"/>
    <cellStyle name="Debit 4" xfId="6542"/>
    <cellStyle name="Debit 5" xfId="6543"/>
    <cellStyle name="Debit 6" xfId="6544"/>
    <cellStyle name="Debit 7" xfId="6545"/>
    <cellStyle name="Debit 8" xfId="6546"/>
    <cellStyle name="Debit subtotal" xfId="6547"/>
    <cellStyle name="Debit subtotal 2" xfId="6548"/>
    <cellStyle name="Debit subtotal 2 10" xfId="6549"/>
    <cellStyle name="Debit subtotal 2 2" xfId="6550"/>
    <cellStyle name="Debit subtotal 2 2 10" xfId="6551"/>
    <cellStyle name="Debit subtotal 2 2 11" xfId="6552"/>
    <cellStyle name="Debit subtotal 2 2 12" xfId="6553"/>
    <cellStyle name="Debit subtotal 2 2 13" xfId="6554"/>
    <cellStyle name="Debit subtotal 2 2 14" xfId="6555"/>
    <cellStyle name="Debit subtotal 2 2 2" xfId="6556"/>
    <cellStyle name="Debit subtotal 2 2 2 10" xfId="6557"/>
    <cellStyle name="Debit subtotal 2 2 2 2" xfId="6558"/>
    <cellStyle name="Debit subtotal 2 2 2 2 2" xfId="6559"/>
    <cellStyle name="Debit subtotal 2 2 2 2 3" xfId="6560"/>
    <cellStyle name="Debit subtotal 2 2 2 2 4" xfId="6561"/>
    <cellStyle name="Debit subtotal 2 2 2 2 5" xfId="6562"/>
    <cellStyle name="Debit subtotal 2 2 2 2 6" xfId="6563"/>
    <cellStyle name="Debit subtotal 2 2 2 2 7" xfId="6564"/>
    <cellStyle name="Debit subtotal 2 2 2 3" xfId="6565"/>
    <cellStyle name="Debit subtotal 2 2 2 3 2" xfId="6566"/>
    <cellStyle name="Debit subtotal 2 2 2 3 3" xfId="6567"/>
    <cellStyle name="Debit subtotal 2 2 2 3 4" xfId="6568"/>
    <cellStyle name="Debit subtotal 2 2 2 3 5" xfId="6569"/>
    <cellStyle name="Debit subtotal 2 2 2 3 6" xfId="6570"/>
    <cellStyle name="Debit subtotal 2 2 2 3 7" xfId="6571"/>
    <cellStyle name="Debit subtotal 2 2 2 4" xfId="6572"/>
    <cellStyle name="Debit subtotal 2 2 2 5" xfId="6573"/>
    <cellStyle name="Debit subtotal 2 2 2 6" xfId="6574"/>
    <cellStyle name="Debit subtotal 2 2 2 7" xfId="6575"/>
    <cellStyle name="Debit subtotal 2 2 2 8" xfId="6576"/>
    <cellStyle name="Debit subtotal 2 2 2 9" xfId="6577"/>
    <cellStyle name="Debit subtotal 2 2 3" xfId="6578"/>
    <cellStyle name="Debit subtotal 2 2 3 2" xfId="6579"/>
    <cellStyle name="Debit subtotal 2 2 3 3" xfId="6580"/>
    <cellStyle name="Debit subtotal 2 2 3 4" xfId="6581"/>
    <cellStyle name="Debit subtotal 2 2 3 5" xfId="6582"/>
    <cellStyle name="Debit subtotal 2 2 3 6" xfId="6583"/>
    <cellStyle name="Debit subtotal 2 2 3 7" xfId="6584"/>
    <cellStyle name="Debit subtotal 2 2 4" xfId="6585"/>
    <cellStyle name="Debit subtotal 2 2 4 2" xfId="6586"/>
    <cellStyle name="Debit subtotal 2 2 4 3" xfId="6587"/>
    <cellStyle name="Debit subtotal 2 2 4 4" xfId="6588"/>
    <cellStyle name="Debit subtotal 2 2 4 5" xfId="6589"/>
    <cellStyle name="Debit subtotal 2 2 4 6" xfId="6590"/>
    <cellStyle name="Debit subtotal 2 2 4 7" xfId="6591"/>
    <cellStyle name="Debit subtotal 2 2 5" xfId="6592"/>
    <cellStyle name="Debit subtotal 2 2 6" xfId="6593"/>
    <cellStyle name="Debit subtotal 2 2 7" xfId="6594"/>
    <cellStyle name="Debit subtotal 2 2 8" xfId="6595"/>
    <cellStyle name="Debit subtotal 2 2 9" xfId="6596"/>
    <cellStyle name="Debit subtotal 2 3" xfId="6597"/>
    <cellStyle name="Debit subtotal 2 3 10" xfId="6598"/>
    <cellStyle name="Debit subtotal 2 3 11" xfId="6599"/>
    <cellStyle name="Debit subtotal 2 3 12" xfId="6600"/>
    <cellStyle name="Debit subtotal 2 3 13" xfId="6601"/>
    <cellStyle name="Debit subtotal 2 3 14" xfId="6602"/>
    <cellStyle name="Debit subtotal 2 3 2" xfId="6603"/>
    <cellStyle name="Debit subtotal 2 3 2 10" xfId="6604"/>
    <cellStyle name="Debit subtotal 2 3 2 2" xfId="6605"/>
    <cellStyle name="Debit subtotal 2 3 2 2 2" xfId="6606"/>
    <cellStyle name="Debit subtotal 2 3 2 2 3" xfId="6607"/>
    <cellStyle name="Debit subtotal 2 3 2 2 4" xfId="6608"/>
    <cellStyle name="Debit subtotal 2 3 2 2 5" xfId="6609"/>
    <cellStyle name="Debit subtotal 2 3 2 2 6" xfId="6610"/>
    <cellStyle name="Debit subtotal 2 3 2 2 7" xfId="6611"/>
    <cellStyle name="Debit subtotal 2 3 2 3" xfId="6612"/>
    <cellStyle name="Debit subtotal 2 3 2 3 2" xfId="6613"/>
    <cellStyle name="Debit subtotal 2 3 2 3 3" xfId="6614"/>
    <cellStyle name="Debit subtotal 2 3 2 3 4" xfId="6615"/>
    <cellStyle name="Debit subtotal 2 3 2 3 5" xfId="6616"/>
    <cellStyle name="Debit subtotal 2 3 2 3 6" xfId="6617"/>
    <cellStyle name="Debit subtotal 2 3 2 3 7" xfId="6618"/>
    <cellStyle name="Debit subtotal 2 3 2 4" xfId="6619"/>
    <cellStyle name="Debit subtotal 2 3 2 5" xfId="6620"/>
    <cellStyle name="Debit subtotal 2 3 2 6" xfId="6621"/>
    <cellStyle name="Debit subtotal 2 3 2 7" xfId="6622"/>
    <cellStyle name="Debit subtotal 2 3 2 8" xfId="6623"/>
    <cellStyle name="Debit subtotal 2 3 2 9" xfId="6624"/>
    <cellStyle name="Debit subtotal 2 3 3" xfId="6625"/>
    <cellStyle name="Debit subtotal 2 3 3 2" xfId="6626"/>
    <cellStyle name="Debit subtotal 2 3 3 3" xfId="6627"/>
    <cellStyle name="Debit subtotal 2 3 3 4" xfId="6628"/>
    <cellStyle name="Debit subtotal 2 3 3 5" xfId="6629"/>
    <cellStyle name="Debit subtotal 2 3 3 6" xfId="6630"/>
    <cellStyle name="Debit subtotal 2 3 3 7" xfId="6631"/>
    <cellStyle name="Debit subtotal 2 3 4" xfId="6632"/>
    <cellStyle name="Debit subtotal 2 3 4 2" xfId="6633"/>
    <cellStyle name="Debit subtotal 2 3 4 3" xfId="6634"/>
    <cellStyle name="Debit subtotal 2 3 4 4" xfId="6635"/>
    <cellStyle name="Debit subtotal 2 3 4 5" xfId="6636"/>
    <cellStyle name="Debit subtotal 2 3 4 6" xfId="6637"/>
    <cellStyle name="Debit subtotal 2 3 4 7" xfId="6638"/>
    <cellStyle name="Debit subtotal 2 3 5" xfId="6639"/>
    <cellStyle name="Debit subtotal 2 3 6" xfId="6640"/>
    <cellStyle name="Debit subtotal 2 3 7" xfId="6641"/>
    <cellStyle name="Debit subtotal 2 3 8" xfId="6642"/>
    <cellStyle name="Debit subtotal 2 3 9" xfId="6643"/>
    <cellStyle name="Debit subtotal 2 4" xfId="6644"/>
    <cellStyle name="Debit subtotal 2 4 10" xfId="6645"/>
    <cellStyle name="Debit subtotal 2 4 11" xfId="6646"/>
    <cellStyle name="Debit subtotal 2 4 12" xfId="6647"/>
    <cellStyle name="Debit subtotal 2 4 13" xfId="6648"/>
    <cellStyle name="Debit subtotal 2 4 14" xfId="6649"/>
    <cellStyle name="Debit subtotal 2 4 2" xfId="6650"/>
    <cellStyle name="Debit subtotal 2 4 2 10" xfId="6651"/>
    <cellStyle name="Debit subtotal 2 4 2 2" xfId="6652"/>
    <cellStyle name="Debit subtotal 2 4 2 2 2" xfId="6653"/>
    <cellStyle name="Debit subtotal 2 4 2 2 3" xfId="6654"/>
    <cellStyle name="Debit subtotal 2 4 2 2 4" xfId="6655"/>
    <cellStyle name="Debit subtotal 2 4 2 2 5" xfId="6656"/>
    <cellStyle name="Debit subtotal 2 4 2 2 6" xfId="6657"/>
    <cellStyle name="Debit subtotal 2 4 2 2 7" xfId="6658"/>
    <cellStyle name="Debit subtotal 2 4 2 3" xfId="6659"/>
    <cellStyle name="Debit subtotal 2 4 2 3 2" xfId="6660"/>
    <cellStyle name="Debit subtotal 2 4 2 3 3" xfId="6661"/>
    <cellStyle name="Debit subtotal 2 4 2 3 4" xfId="6662"/>
    <cellStyle name="Debit subtotal 2 4 2 3 5" xfId="6663"/>
    <cellStyle name="Debit subtotal 2 4 2 3 6" xfId="6664"/>
    <cellStyle name="Debit subtotal 2 4 2 3 7" xfId="6665"/>
    <cellStyle name="Debit subtotal 2 4 2 4" xfId="6666"/>
    <cellStyle name="Debit subtotal 2 4 2 5" xfId="6667"/>
    <cellStyle name="Debit subtotal 2 4 2 6" xfId="6668"/>
    <cellStyle name="Debit subtotal 2 4 2 7" xfId="6669"/>
    <cellStyle name="Debit subtotal 2 4 2 8" xfId="6670"/>
    <cellStyle name="Debit subtotal 2 4 2 9" xfId="6671"/>
    <cellStyle name="Debit subtotal 2 4 3" xfId="6672"/>
    <cellStyle name="Debit subtotal 2 4 3 2" xfId="6673"/>
    <cellStyle name="Debit subtotal 2 4 3 3" xfId="6674"/>
    <cellStyle name="Debit subtotal 2 4 3 4" xfId="6675"/>
    <cellStyle name="Debit subtotal 2 4 3 5" xfId="6676"/>
    <cellStyle name="Debit subtotal 2 4 3 6" xfId="6677"/>
    <cellStyle name="Debit subtotal 2 4 3 7" xfId="6678"/>
    <cellStyle name="Debit subtotal 2 4 4" xfId="6679"/>
    <cellStyle name="Debit subtotal 2 4 4 2" xfId="6680"/>
    <cellStyle name="Debit subtotal 2 4 4 3" xfId="6681"/>
    <cellStyle name="Debit subtotal 2 4 4 4" xfId="6682"/>
    <cellStyle name="Debit subtotal 2 4 4 5" xfId="6683"/>
    <cellStyle name="Debit subtotal 2 4 4 6" xfId="6684"/>
    <cellStyle name="Debit subtotal 2 4 4 7" xfId="6685"/>
    <cellStyle name="Debit subtotal 2 4 5" xfId="6686"/>
    <cellStyle name="Debit subtotal 2 4 6" xfId="6687"/>
    <cellStyle name="Debit subtotal 2 4 7" xfId="6688"/>
    <cellStyle name="Debit subtotal 2 4 8" xfId="6689"/>
    <cellStyle name="Debit subtotal 2 4 9" xfId="6690"/>
    <cellStyle name="Debit subtotal 2 5" xfId="6691"/>
    <cellStyle name="Debit subtotal 2 5 10" xfId="6692"/>
    <cellStyle name="Debit subtotal 2 5 11" xfId="6693"/>
    <cellStyle name="Debit subtotal 2 5 12" xfId="6694"/>
    <cellStyle name="Debit subtotal 2 5 13" xfId="6695"/>
    <cellStyle name="Debit subtotal 2 5 14" xfId="6696"/>
    <cellStyle name="Debit subtotal 2 5 2" xfId="6697"/>
    <cellStyle name="Debit subtotal 2 5 2 10" xfId="6698"/>
    <cellStyle name="Debit subtotal 2 5 2 2" xfId="6699"/>
    <cellStyle name="Debit subtotal 2 5 2 2 2" xfId="6700"/>
    <cellStyle name="Debit subtotal 2 5 2 2 3" xfId="6701"/>
    <cellStyle name="Debit subtotal 2 5 2 2 4" xfId="6702"/>
    <cellStyle name="Debit subtotal 2 5 2 2 5" xfId="6703"/>
    <cellStyle name="Debit subtotal 2 5 2 2 6" xfId="6704"/>
    <cellStyle name="Debit subtotal 2 5 2 2 7" xfId="6705"/>
    <cellStyle name="Debit subtotal 2 5 2 3" xfId="6706"/>
    <cellStyle name="Debit subtotal 2 5 2 3 2" xfId="6707"/>
    <cellStyle name="Debit subtotal 2 5 2 3 3" xfId="6708"/>
    <cellStyle name="Debit subtotal 2 5 2 3 4" xfId="6709"/>
    <cellStyle name="Debit subtotal 2 5 2 3 5" xfId="6710"/>
    <cellStyle name="Debit subtotal 2 5 2 3 6" xfId="6711"/>
    <cellStyle name="Debit subtotal 2 5 2 3 7" xfId="6712"/>
    <cellStyle name="Debit subtotal 2 5 2 4" xfId="6713"/>
    <cellStyle name="Debit subtotal 2 5 2 5" xfId="6714"/>
    <cellStyle name="Debit subtotal 2 5 2 6" xfId="6715"/>
    <cellStyle name="Debit subtotal 2 5 2 7" xfId="6716"/>
    <cellStyle name="Debit subtotal 2 5 2 8" xfId="6717"/>
    <cellStyle name="Debit subtotal 2 5 2 9" xfId="6718"/>
    <cellStyle name="Debit subtotal 2 5 3" xfId="6719"/>
    <cellStyle name="Debit subtotal 2 5 3 2" xfId="6720"/>
    <cellStyle name="Debit subtotal 2 5 3 3" xfId="6721"/>
    <cellStyle name="Debit subtotal 2 5 3 4" xfId="6722"/>
    <cellStyle name="Debit subtotal 2 5 3 5" xfId="6723"/>
    <cellStyle name="Debit subtotal 2 5 3 6" xfId="6724"/>
    <cellStyle name="Debit subtotal 2 5 3 7" xfId="6725"/>
    <cellStyle name="Debit subtotal 2 5 4" xfId="6726"/>
    <cellStyle name="Debit subtotal 2 5 4 2" xfId="6727"/>
    <cellStyle name="Debit subtotal 2 5 4 3" xfId="6728"/>
    <cellStyle name="Debit subtotal 2 5 4 4" xfId="6729"/>
    <cellStyle name="Debit subtotal 2 5 4 5" xfId="6730"/>
    <cellStyle name="Debit subtotal 2 5 4 6" xfId="6731"/>
    <cellStyle name="Debit subtotal 2 5 4 7" xfId="6732"/>
    <cellStyle name="Debit subtotal 2 5 5" xfId="6733"/>
    <cellStyle name="Debit subtotal 2 5 6" xfId="6734"/>
    <cellStyle name="Debit subtotal 2 5 7" xfId="6735"/>
    <cellStyle name="Debit subtotal 2 5 8" xfId="6736"/>
    <cellStyle name="Debit subtotal 2 5 9" xfId="6737"/>
    <cellStyle name="Debit subtotal 2 6" xfId="6738"/>
    <cellStyle name="Debit subtotal 2 7" xfId="6739"/>
    <cellStyle name="Debit subtotal 2 8" xfId="6740"/>
    <cellStyle name="Debit subtotal 2 9" xfId="6741"/>
    <cellStyle name="Debit subtotal 3" xfId="6742"/>
    <cellStyle name="Debit subtotal 3 10" xfId="6743"/>
    <cellStyle name="Debit subtotal 3 2" xfId="6744"/>
    <cellStyle name="Debit subtotal 3 2 10" xfId="6745"/>
    <cellStyle name="Debit subtotal 3 2 11" xfId="6746"/>
    <cellStyle name="Debit subtotal 3 2 12" xfId="6747"/>
    <cellStyle name="Debit subtotal 3 2 13" xfId="6748"/>
    <cellStyle name="Debit subtotal 3 2 14" xfId="6749"/>
    <cellStyle name="Debit subtotal 3 2 2" xfId="6750"/>
    <cellStyle name="Debit subtotal 3 2 2 10" xfId="6751"/>
    <cellStyle name="Debit subtotal 3 2 2 2" xfId="6752"/>
    <cellStyle name="Debit subtotal 3 2 2 2 2" xfId="6753"/>
    <cellStyle name="Debit subtotal 3 2 2 2 3" xfId="6754"/>
    <cellStyle name="Debit subtotal 3 2 2 2 4" xfId="6755"/>
    <cellStyle name="Debit subtotal 3 2 2 2 5" xfId="6756"/>
    <cellStyle name="Debit subtotal 3 2 2 2 6" xfId="6757"/>
    <cellStyle name="Debit subtotal 3 2 2 2 7" xfId="6758"/>
    <cellStyle name="Debit subtotal 3 2 2 3" xfId="6759"/>
    <cellStyle name="Debit subtotal 3 2 2 3 2" xfId="6760"/>
    <cellStyle name="Debit subtotal 3 2 2 3 3" xfId="6761"/>
    <cellStyle name="Debit subtotal 3 2 2 3 4" xfId="6762"/>
    <cellStyle name="Debit subtotal 3 2 2 3 5" xfId="6763"/>
    <cellStyle name="Debit subtotal 3 2 2 3 6" xfId="6764"/>
    <cellStyle name="Debit subtotal 3 2 2 3 7" xfId="6765"/>
    <cellStyle name="Debit subtotal 3 2 2 4" xfId="6766"/>
    <cellStyle name="Debit subtotal 3 2 2 5" xfId="6767"/>
    <cellStyle name="Debit subtotal 3 2 2 6" xfId="6768"/>
    <cellStyle name="Debit subtotal 3 2 2 7" xfId="6769"/>
    <cellStyle name="Debit subtotal 3 2 2 8" xfId="6770"/>
    <cellStyle name="Debit subtotal 3 2 2 9" xfId="6771"/>
    <cellStyle name="Debit subtotal 3 2 3" xfId="6772"/>
    <cellStyle name="Debit subtotal 3 2 3 2" xfId="6773"/>
    <cellStyle name="Debit subtotal 3 2 3 3" xfId="6774"/>
    <cellStyle name="Debit subtotal 3 2 3 4" xfId="6775"/>
    <cellStyle name="Debit subtotal 3 2 3 5" xfId="6776"/>
    <cellStyle name="Debit subtotal 3 2 3 6" xfId="6777"/>
    <cellStyle name="Debit subtotal 3 2 3 7" xfId="6778"/>
    <cellStyle name="Debit subtotal 3 2 4" xfId="6779"/>
    <cellStyle name="Debit subtotal 3 2 4 2" xfId="6780"/>
    <cellStyle name="Debit subtotal 3 2 4 3" xfId="6781"/>
    <cellStyle name="Debit subtotal 3 2 4 4" xfId="6782"/>
    <cellStyle name="Debit subtotal 3 2 4 5" xfId="6783"/>
    <cellStyle name="Debit subtotal 3 2 4 6" xfId="6784"/>
    <cellStyle name="Debit subtotal 3 2 4 7" xfId="6785"/>
    <cellStyle name="Debit subtotal 3 2 5" xfId="6786"/>
    <cellStyle name="Debit subtotal 3 2 6" xfId="6787"/>
    <cellStyle name="Debit subtotal 3 2 7" xfId="6788"/>
    <cellStyle name="Debit subtotal 3 2 8" xfId="6789"/>
    <cellStyle name="Debit subtotal 3 2 9" xfId="6790"/>
    <cellStyle name="Debit subtotal 3 3" xfId="6791"/>
    <cellStyle name="Debit subtotal 3 3 10" xfId="6792"/>
    <cellStyle name="Debit subtotal 3 3 11" xfId="6793"/>
    <cellStyle name="Debit subtotal 3 3 12" xfId="6794"/>
    <cellStyle name="Debit subtotal 3 3 13" xfId="6795"/>
    <cellStyle name="Debit subtotal 3 3 14" xfId="6796"/>
    <cellStyle name="Debit subtotal 3 3 2" xfId="6797"/>
    <cellStyle name="Debit subtotal 3 3 2 10" xfId="6798"/>
    <cellStyle name="Debit subtotal 3 3 2 2" xfId="6799"/>
    <cellStyle name="Debit subtotal 3 3 2 2 2" xfId="6800"/>
    <cellStyle name="Debit subtotal 3 3 2 2 3" xfId="6801"/>
    <cellStyle name="Debit subtotal 3 3 2 2 4" xfId="6802"/>
    <cellStyle name="Debit subtotal 3 3 2 2 5" xfId="6803"/>
    <cellStyle name="Debit subtotal 3 3 2 2 6" xfId="6804"/>
    <cellStyle name="Debit subtotal 3 3 2 2 7" xfId="6805"/>
    <cellStyle name="Debit subtotal 3 3 2 3" xfId="6806"/>
    <cellStyle name="Debit subtotal 3 3 2 3 2" xfId="6807"/>
    <cellStyle name="Debit subtotal 3 3 2 3 3" xfId="6808"/>
    <cellStyle name="Debit subtotal 3 3 2 3 4" xfId="6809"/>
    <cellStyle name="Debit subtotal 3 3 2 3 5" xfId="6810"/>
    <cellStyle name="Debit subtotal 3 3 2 3 6" xfId="6811"/>
    <cellStyle name="Debit subtotal 3 3 2 3 7" xfId="6812"/>
    <cellStyle name="Debit subtotal 3 3 2 4" xfId="6813"/>
    <cellStyle name="Debit subtotal 3 3 2 5" xfId="6814"/>
    <cellStyle name="Debit subtotal 3 3 2 6" xfId="6815"/>
    <cellStyle name="Debit subtotal 3 3 2 7" xfId="6816"/>
    <cellStyle name="Debit subtotal 3 3 2 8" xfId="6817"/>
    <cellStyle name="Debit subtotal 3 3 2 9" xfId="6818"/>
    <cellStyle name="Debit subtotal 3 3 3" xfId="6819"/>
    <cellStyle name="Debit subtotal 3 3 3 2" xfId="6820"/>
    <cellStyle name="Debit subtotal 3 3 3 3" xfId="6821"/>
    <cellStyle name="Debit subtotal 3 3 3 4" xfId="6822"/>
    <cellStyle name="Debit subtotal 3 3 3 5" xfId="6823"/>
    <cellStyle name="Debit subtotal 3 3 3 6" xfId="6824"/>
    <cellStyle name="Debit subtotal 3 3 3 7" xfId="6825"/>
    <cellStyle name="Debit subtotal 3 3 4" xfId="6826"/>
    <cellStyle name="Debit subtotal 3 3 4 2" xfId="6827"/>
    <cellStyle name="Debit subtotal 3 3 4 3" xfId="6828"/>
    <cellStyle name="Debit subtotal 3 3 4 4" xfId="6829"/>
    <cellStyle name="Debit subtotal 3 3 4 5" xfId="6830"/>
    <cellStyle name="Debit subtotal 3 3 4 6" xfId="6831"/>
    <cellStyle name="Debit subtotal 3 3 4 7" xfId="6832"/>
    <cellStyle name="Debit subtotal 3 3 5" xfId="6833"/>
    <cellStyle name="Debit subtotal 3 3 6" xfId="6834"/>
    <cellStyle name="Debit subtotal 3 3 7" xfId="6835"/>
    <cellStyle name="Debit subtotal 3 3 8" xfId="6836"/>
    <cellStyle name="Debit subtotal 3 3 9" xfId="6837"/>
    <cellStyle name="Debit subtotal 3 4" xfId="6838"/>
    <cellStyle name="Debit subtotal 3 4 10" xfId="6839"/>
    <cellStyle name="Debit subtotal 3 4 11" xfId="6840"/>
    <cellStyle name="Debit subtotal 3 4 12" xfId="6841"/>
    <cellStyle name="Debit subtotal 3 4 13" xfId="6842"/>
    <cellStyle name="Debit subtotal 3 4 14" xfId="6843"/>
    <cellStyle name="Debit subtotal 3 4 2" xfId="6844"/>
    <cellStyle name="Debit subtotal 3 4 2 10" xfId="6845"/>
    <cellStyle name="Debit subtotal 3 4 2 2" xfId="6846"/>
    <cellStyle name="Debit subtotal 3 4 2 2 2" xfId="6847"/>
    <cellStyle name="Debit subtotal 3 4 2 2 3" xfId="6848"/>
    <cellStyle name="Debit subtotal 3 4 2 2 4" xfId="6849"/>
    <cellStyle name="Debit subtotal 3 4 2 2 5" xfId="6850"/>
    <cellStyle name="Debit subtotal 3 4 2 2 6" xfId="6851"/>
    <cellStyle name="Debit subtotal 3 4 2 2 7" xfId="6852"/>
    <cellStyle name="Debit subtotal 3 4 2 3" xfId="6853"/>
    <cellStyle name="Debit subtotal 3 4 2 3 2" xfId="6854"/>
    <cellStyle name="Debit subtotal 3 4 2 3 3" xfId="6855"/>
    <cellStyle name="Debit subtotal 3 4 2 3 4" xfId="6856"/>
    <cellStyle name="Debit subtotal 3 4 2 3 5" xfId="6857"/>
    <cellStyle name="Debit subtotal 3 4 2 3 6" xfId="6858"/>
    <cellStyle name="Debit subtotal 3 4 2 3 7" xfId="6859"/>
    <cellStyle name="Debit subtotal 3 4 2 4" xfId="6860"/>
    <cellStyle name="Debit subtotal 3 4 2 5" xfId="6861"/>
    <cellStyle name="Debit subtotal 3 4 2 6" xfId="6862"/>
    <cellStyle name="Debit subtotal 3 4 2 7" xfId="6863"/>
    <cellStyle name="Debit subtotal 3 4 2 8" xfId="6864"/>
    <cellStyle name="Debit subtotal 3 4 2 9" xfId="6865"/>
    <cellStyle name="Debit subtotal 3 4 3" xfId="6866"/>
    <cellStyle name="Debit subtotal 3 4 3 2" xfId="6867"/>
    <cellStyle name="Debit subtotal 3 4 3 3" xfId="6868"/>
    <cellStyle name="Debit subtotal 3 4 3 4" xfId="6869"/>
    <cellStyle name="Debit subtotal 3 4 3 5" xfId="6870"/>
    <cellStyle name="Debit subtotal 3 4 3 6" xfId="6871"/>
    <cellStyle name="Debit subtotal 3 4 3 7" xfId="6872"/>
    <cellStyle name="Debit subtotal 3 4 4" xfId="6873"/>
    <cellStyle name="Debit subtotal 3 4 4 2" xfId="6874"/>
    <cellStyle name="Debit subtotal 3 4 4 3" xfId="6875"/>
    <cellStyle name="Debit subtotal 3 4 4 4" xfId="6876"/>
    <cellStyle name="Debit subtotal 3 4 4 5" xfId="6877"/>
    <cellStyle name="Debit subtotal 3 4 4 6" xfId="6878"/>
    <cellStyle name="Debit subtotal 3 4 4 7" xfId="6879"/>
    <cellStyle name="Debit subtotal 3 4 5" xfId="6880"/>
    <cellStyle name="Debit subtotal 3 4 6" xfId="6881"/>
    <cellStyle name="Debit subtotal 3 4 7" xfId="6882"/>
    <cellStyle name="Debit subtotal 3 4 8" xfId="6883"/>
    <cellStyle name="Debit subtotal 3 4 9" xfId="6884"/>
    <cellStyle name="Debit subtotal 3 5" xfId="6885"/>
    <cellStyle name="Debit subtotal 3 5 10" xfId="6886"/>
    <cellStyle name="Debit subtotal 3 5 11" xfId="6887"/>
    <cellStyle name="Debit subtotal 3 5 12" xfId="6888"/>
    <cellStyle name="Debit subtotal 3 5 13" xfId="6889"/>
    <cellStyle name="Debit subtotal 3 5 14" xfId="6890"/>
    <cellStyle name="Debit subtotal 3 5 2" xfId="6891"/>
    <cellStyle name="Debit subtotal 3 5 2 10" xfId="6892"/>
    <cellStyle name="Debit subtotal 3 5 2 2" xfId="6893"/>
    <cellStyle name="Debit subtotal 3 5 2 2 2" xfId="6894"/>
    <cellStyle name="Debit subtotal 3 5 2 2 3" xfId="6895"/>
    <cellStyle name="Debit subtotal 3 5 2 2 4" xfId="6896"/>
    <cellStyle name="Debit subtotal 3 5 2 2 5" xfId="6897"/>
    <cellStyle name="Debit subtotal 3 5 2 2 6" xfId="6898"/>
    <cellStyle name="Debit subtotal 3 5 2 2 7" xfId="6899"/>
    <cellStyle name="Debit subtotal 3 5 2 3" xfId="6900"/>
    <cellStyle name="Debit subtotal 3 5 2 3 2" xfId="6901"/>
    <cellStyle name="Debit subtotal 3 5 2 3 3" xfId="6902"/>
    <cellStyle name="Debit subtotal 3 5 2 3 4" xfId="6903"/>
    <cellStyle name="Debit subtotal 3 5 2 3 5" xfId="6904"/>
    <cellStyle name="Debit subtotal 3 5 2 3 6" xfId="6905"/>
    <cellStyle name="Debit subtotal 3 5 2 3 7" xfId="6906"/>
    <cellStyle name="Debit subtotal 3 5 2 4" xfId="6907"/>
    <cellStyle name="Debit subtotal 3 5 2 5" xfId="6908"/>
    <cellStyle name="Debit subtotal 3 5 2 6" xfId="6909"/>
    <cellStyle name="Debit subtotal 3 5 2 7" xfId="6910"/>
    <cellStyle name="Debit subtotal 3 5 2 8" xfId="6911"/>
    <cellStyle name="Debit subtotal 3 5 2 9" xfId="6912"/>
    <cellStyle name="Debit subtotal 3 5 3" xfId="6913"/>
    <cellStyle name="Debit subtotal 3 5 3 2" xfId="6914"/>
    <cellStyle name="Debit subtotal 3 5 3 3" xfId="6915"/>
    <cellStyle name="Debit subtotal 3 5 3 4" xfId="6916"/>
    <cellStyle name="Debit subtotal 3 5 3 5" xfId="6917"/>
    <cellStyle name="Debit subtotal 3 5 3 6" xfId="6918"/>
    <cellStyle name="Debit subtotal 3 5 3 7" xfId="6919"/>
    <cellStyle name="Debit subtotal 3 5 4" xfId="6920"/>
    <cellStyle name="Debit subtotal 3 5 4 2" xfId="6921"/>
    <cellStyle name="Debit subtotal 3 5 4 3" xfId="6922"/>
    <cellStyle name="Debit subtotal 3 5 4 4" xfId="6923"/>
    <cellStyle name="Debit subtotal 3 5 4 5" xfId="6924"/>
    <cellStyle name="Debit subtotal 3 5 4 6" xfId="6925"/>
    <cellStyle name="Debit subtotal 3 5 4 7" xfId="6926"/>
    <cellStyle name="Debit subtotal 3 5 5" xfId="6927"/>
    <cellStyle name="Debit subtotal 3 5 6" xfId="6928"/>
    <cellStyle name="Debit subtotal 3 5 7" xfId="6929"/>
    <cellStyle name="Debit subtotal 3 5 8" xfId="6930"/>
    <cellStyle name="Debit subtotal 3 5 9" xfId="6931"/>
    <cellStyle name="Debit subtotal 3 6" xfId="6932"/>
    <cellStyle name="Debit subtotal 3 7" xfId="6933"/>
    <cellStyle name="Debit subtotal 3 8" xfId="6934"/>
    <cellStyle name="Debit subtotal 3 9" xfId="6935"/>
    <cellStyle name="Debit subtotal 4" xfId="6936"/>
    <cellStyle name="Debit subtotal 4 10" xfId="6937"/>
    <cellStyle name="Debit subtotal 4 11" xfId="6938"/>
    <cellStyle name="Debit subtotal 4 12" xfId="6939"/>
    <cellStyle name="Debit subtotal 4 13" xfId="6940"/>
    <cellStyle name="Debit subtotal 4 14" xfId="6941"/>
    <cellStyle name="Debit subtotal 4 15" xfId="6942"/>
    <cellStyle name="Debit subtotal 4 16" xfId="6943"/>
    <cellStyle name="Debit subtotal 4 17" xfId="6944"/>
    <cellStyle name="Debit subtotal 4 18" xfId="6945"/>
    <cellStyle name="Debit subtotal 4 2" xfId="6946"/>
    <cellStyle name="Debit subtotal 4 2 10" xfId="6947"/>
    <cellStyle name="Debit subtotal 4 2 11" xfId="6948"/>
    <cellStyle name="Debit subtotal 4 2 12" xfId="6949"/>
    <cellStyle name="Debit subtotal 4 2 13" xfId="6950"/>
    <cellStyle name="Debit subtotal 4 2 14" xfId="6951"/>
    <cellStyle name="Debit subtotal 4 2 2" xfId="6952"/>
    <cellStyle name="Debit subtotal 4 2 2 10" xfId="6953"/>
    <cellStyle name="Debit subtotal 4 2 2 2" xfId="6954"/>
    <cellStyle name="Debit subtotal 4 2 2 2 2" xfId="6955"/>
    <cellStyle name="Debit subtotal 4 2 2 2 3" xfId="6956"/>
    <cellStyle name="Debit subtotal 4 2 2 2 4" xfId="6957"/>
    <cellStyle name="Debit subtotal 4 2 2 2 5" xfId="6958"/>
    <cellStyle name="Debit subtotal 4 2 2 2 6" xfId="6959"/>
    <cellStyle name="Debit subtotal 4 2 2 2 7" xfId="6960"/>
    <cellStyle name="Debit subtotal 4 2 2 3" xfId="6961"/>
    <cellStyle name="Debit subtotal 4 2 2 3 2" xfId="6962"/>
    <cellStyle name="Debit subtotal 4 2 2 3 3" xfId="6963"/>
    <cellStyle name="Debit subtotal 4 2 2 3 4" xfId="6964"/>
    <cellStyle name="Debit subtotal 4 2 2 3 5" xfId="6965"/>
    <cellStyle name="Debit subtotal 4 2 2 3 6" xfId="6966"/>
    <cellStyle name="Debit subtotal 4 2 2 3 7" xfId="6967"/>
    <cellStyle name="Debit subtotal 4 2 2 4" xfId="6968"/>
    <cellStyle name="Debit subtotal 4 2 2 5" xfId="6969"/>
    <cellStyle name="Debit subtotal 4 2 2 6" xfId="6970"/>
    <cellStyle name="Debit subtotal 4 2 2 7" xfId="6971"/>
    <cellStyle name="Debit subtotal 4 2 2 8" xfId="6972"/>
    <cellStyle name="Debit subtotal 4 2 2 9" xfId="6973"/>
    <cellStyle name="Debit subtotal 4 2 3" xfId="6974"/>
    <cellStyle name="Debit subtotal 4 2 3 2" xfId="6975"/>
    <cellStyle name="Debit subtotal 4 2 3 3" xfId="6976"/>
    <cellStyle name="Debit subtotal 4 2 3 4" xfId="6977"/>
    <cellStyle name="Debit subtotal 4 2 3 5" xfId="6978"/>
    <cellStyle name="Debit subtotal 4 2 3 6" xfId="6979"/>
    <cellStyle name="Debit subtotal 4 2 3 7" xfId="6980"/>
    <cellStyle name="Debit subtotal 4 2 4" xfId="6981"/>
    <cellStyle name="Debit subtotal 4 2 4 2" xfId="6982"/>
    <cellStyle name="Debit subtotal 4 2 4 3" xfId="6983"/>
    <cellStyle name="Debit subtotal 4 2 4 4" xfId="6984"/>
    <cellStyle name="Debit subtotal 4 2 4 5" xfId="6985"/>
    <cellStyle name="Debit subtotal 4 2 4 6" xfId="6986"/>
    <cellStyle name="Debit subtotal 4 2 4 7" xfId="6987"/>
    <cellStyle name="Debit subtotal 4 2 5" xfId="6988"/>
    <cellStyle name="Debit subtotal 4 2 6" xfId="6989"/>
    <cellStyle name="Debit subtotal 4 2 7" xfId="6990"/>
    <cellStyle name="Debit subtotal 4 2 8" xfId="6991"/>
    <cellStyle name="Debit subtotal 4 2 9" xfId="6992"/>
    <cellStyle name="Debit subtotal 4 3" xfId="6993"/>
    <cellStyle name="Debit subtotal 4 3 10" xfId="6994"/>
    <cellStyle name="Debit subtotal 4 3 11" xfId="6995"/>
    <cellStyle name="Debit subtotal 4 3 12" xfId="6996"/>
    <cellStyle name="Debit subtotal 4 3 13" xfId="6997"/>
    <cellStyle name="Debit subtotal 4 3 14" xfId="6998"/>
    <cellStyle name="Debit subtotal 4 3 2" xfId="6999"/>
    <cellStyle name="Debit subtotal 4 3 2 10" xfId="7000"/>
    <cellStyle name="Debit subtotal 4 3 2 2" xfId="7001"/>
    <cellStyle name="Debit subtotal 4 3 2 2 2" xfId="7002"/>
    <cellStyle name="Debit subtotal 4 3 2 2 3" xfId="7003"/>
    <cellStyle name="Debit subtotal 4 3 2 2 4" xfId="7004"/>
    <cellStyle name="Debit subtotal 4 3 2 2 5" xfId="7005"/>
    <cellStyle name="Debit subtotal 4 3 2 2 6" xfId="7006"/>
    <cellStyle name="Debit subtotal 4 3 2 2 7" xfId="7007"/>
    <cellStyle name="Debit subtotal 4 3 2 3" xfId="7008"/>
    <cellStyle name="Debit subtotal 4 3 2 3 2" xfId="7009"/>
    <cellStyle name="Debit subtotal 4 3 2 3 3" xfId="7010"/>
    <cellStyle name="Debit subtotal 4 3 2 3 4" xfId="7011"/>
    <cellStyle name="Debit subtotal 4 3 2 3 5" xfId="7012"/>
    <cellStyle name="Debit subtotal 4 3 2 3 6" xfId="7013"/>
    <cellStyle name="Debit subtotal 4 3 2 3 7" xfId="7014"/>
    <cellStyle name="Debit subtotal 4 3 2 4" xfId="7015"/>
    <cellStyle name="Debit subtotal 4 3 2 5" xfId="7016"/>
    <cellStyle name="Debit subtotal 4 3 2 6" xfId="7017"/>
    <cellStyle name="Debit subtotal 4 3 2 7" xfId="7018"/>
    <cellStyle name="Debit subtotal 4 3 2 8" xfId="7019"/>
    <cellStyle name="Debit subtotal 4 3 2 9" xfId="7020"/>
    <cellStyle name="Debit subtotal 4 3 3" xfId="7021"/>
    <cellStyle name="Debit subtotal 4 3 3 2" xfId="7022"/>
    <cellStyle name="Debit subtotal 4 3 3 3" xfId="7023"/>
    <cellStyle name="Debit subtotal 4 3 3 4" xfId="7024"/>
    <cellStyle name="Debit subtotal 4 3 3 5" xfId="7025"/>
    <cellStyle name="Debit subtotal 4 3 3 6" xfId="7026"/>
    <cellStyle name="Debit subtotal 4 3 3 7" xfId="7027"/>
    <cellStyle name="Debit subtotal 4 3 4" xfId="7028"/>
    <cellStyle name="Debit subtotal 4 3 4 2" xfId="7029"/>
    <cellStyle name="Debit subtotal 4 3 4 3" xfId="7030"/>
    <cellStyle name="Debit subtotal 4 3 4 4" xfId="7031"/>
    <cellStyle name="Debit subtotal 4 3 4 5" xfId="7032"/>
    <cellStyle name="Debit subtotal 4 3 4 6" xfId="7033"/>
    <cellStyle name="Debit subtotal 4 3 4 7" xfId="7034"/>
    <cellStyle name="Debit subtotal 4 3 5" xfId="7035"/>
    <cellStyle name="Debit subtotal 4 3 6" xfId="7036"/>
    <cellStyle name="Debit subtotal 4 3 7" xfId="7037"/>
    <cellStyle name="Debit subtotal 4 3 8" xfId="7038"/>
    <cellStyle name="Debit subtotal 4 3 9" xfId="7039"/>
    <cellStyle name="Debit subtotal 4 4" xfId="7040"/>
    <cellStyle name="Debit subtotal 4 4 10" xfId="7041"/>
    <cellStyle name="Debit subtotal 4 4 11" xfId="7042"/>
    <cellStyle name="Debit subtotal 4 4 12" xfId="7043"/>
    <cellStyle name="Debit subtotal 4 4 13" xfId="7044"/>
    <cellStyle name="Debit subtotal 4 4 14" xfId="7045"/>
    <cellStyle name="Debit subtotal 4 4 2" xfId="7046"/>
    <cellStyle name="Debit subtotal 4 4 2 10" xfId="7047"/>
    <cellStyle name="Debit subtotal 4 4 2 2" xfId="7048"/>
    <cellStyle name="Debit subtotal 4 4 2 2 2" xfId="7049"/>
    <cellStyle name="Debit subtotal 4 4 2 2 3" xfId="7050"/>
    <cellStyle name="Debit subtotal 4 4 2 2 4" xfId="7051"/>
    <cellStyle name="Debit subtotal 4 4 2 2 5" xfId="7052"/>
    <cellStyle name="Debit subtotal 4 4 2 2 6" xfId="7053"/>
    <cellStyle name="Debit subtotal 4 4 2 2 7" xfId="7054"/>
    <cellStyle name="Debit subtotal 4 4 2 3" xfId="7055"/>
    <cellStyle name="Debit subtotal 4 4 2 3 2" xfId="7056"/>
    <cellStyle name="Debit subtotal 4 4 2 3 3" xfId="7057"/>
    <cellStyle name="Debit subtotal 4 4 2 3 4" xfId="7058"/>
    <cellStyle name="Debit subtotal 4 4 2 3 5" xfId="7059"/>
    <cellStyle name="Debit subtotal 4 4 2 3 6" xfId="7060"/>
    <cellStyle name="Debit subtotal 4 4 2 3 7" xfId="7061"/>
    <cellStyle name="Debit subtotal 4 4 2 4" xfId="7062"/>
    <cellStyle name="Debit subtotal 4 4 2 5" xfId="7063"/>
    <cellStyle name="Debit subtotal 4 4 2 6" xfId="7064"/>
    <cellStyle name="Debit subtotal 4 4 2 7" xfId="7065"/>
    <cellStyle name="Debit subtotal 4 4 2 8" xfId="7066"/>
    <cellStyle name="Debit subtotal 4 4 2 9" xfId="7067"/>
    <cellStyle name="Debit subtotal 4 4 3" xfId="7068"/>
    <cellStyle name="Debit subtotal 4 4 3 2" xfId="7069"/>
    <cellStyle name="Debit subtotal 4 4 3 3" xfId="7070"/>
    <cellStyle name="Debit subtotal 4 4 3 4" xfId="7071"/>
    <cellStyle name="Debit subtotal 4 4 3 5" xfId="7072"/>
    <cellStyle name="Debit subtotal 4 4 3 6" xfId="7073"/>
    <cellStyle name="Debit subtotal 4 4 3 7" xfId="7074"/>
    <cellStyle name="Debit subtotal 4 4 4" xfId="7075"/>
    <cellStyle name="Debit subtotal 4 4 4 2" xfId="7076"/>
    <cellStyle name="Debit subtotal 4 4 4 3" xfId="7077"/>
    <cellStyle name="Debit subtotal 4 4 4 4" xfId="7078"/>
    <cellStyle name="Debit subtotal 4 4 4 5" xfId="7079"/>
    <cellStyle name="Debit subtotal 4 4 4 6" xfId="7080"/>
    <cellStyle name="Debit subtotal 4 4 4 7" xfId="7081"/>
    <cellStyle name="Debit subtotal 4 4 5" xfId="7082"/>
    <cellStyle name="Debit subtotal 4 4 6" xfId="7083"/>
    <cellStyle name="Debit subtotal 4 4 7" xfId="7084"/>
    <cellStyle name="Debit subtotal 4 4 8" xfId="7085"/>
    <cellStyle name="Debit subtotal 4 4 9" xfId="7086"/>
    <cellStyle name="Debit subtotal 4 5" xfId="7087"/>
    <cellStyle name="Debit subtotal 4 5 10" xfId="7088"/>
    <cellStyle name="Debit subtotal 4 5 11" xfId="7089"/>
    <cellStyle name="Debit subtotal 4 5 12" xfId="7090"/>
    <cellStyle name="Debit subtotal 4 5 13" xfId="7091"/>
    <cellStyle name="Debit subtotal 4 5 14" xfId="7092"/>
    <cellStyle name="Debit subtotal 4 5 2" xfId="7093"/>
    <cellStyle name="Debit subtotal 4 5 2 10" xfId="7094"/>
    <cellStyle name="Debit subtotal 4 5 2 2" xfId="7095"/>
    <cellStyle name="Debit subtotal 4 5 2 2 2" xfId="7096"/>
    <cellStyle name="Debit subtotal 4 5 2 2 3" xfId="7097"/>
    <cellStyle name="Debit subtotal 4 5 2 2 4" xfId="7098"/>
    <cellStyle name="Debit subtotal 4 5 2 2 5" xfId="7099"/>
    <cellStyle name="Debit subtotal 4 5 2 2 6" xfId="7100"/>
    <cellStyle name="Debit subtotal 4 5 2 2 7" xfId="7101"/>
    <cellStyle name="Debit subtotal 4 5 2 3" xfId="7102"/>
    <cellStyle name="Debit subtotal 4 5 2 3 2" xfId="7103"/>
    <cellStyle name="Debit subtotal 4 5 2 3 3" xfId="7104"/>
    <cellStyle name="Debit subtotal 4 5 2 3 4" xfId="7105"/>
    <cellStyle name="Debit subtotal 4 5 2 3 5" xfId="7106"/>
    <cellStyle name="Debit subtotal 4 5 2 3 6" xfId="7107"/>
    <cellStyle name="Debit subtotal 4 5 2 3 7" xfId="7108"/>
    <cellStyle name="Debit subtotal 4 5 2 4" xfId="7109"/>
    <cellStyle name="Debit subtotal 4 5 2 5" xfId="7110"/>
    <cellStyle name="Debit subtotal 4 5 2 6" xfId="7111"/>
    <cellStyle name="Debit subtotal 4 5 2 7" xfId="7112"/>
    <cellStyle name="Debit subtotal 4 5 2 8" xfId="7113"/>
    <cellStyle name="Debit subtotal 4 5 2 9" xfId="7114"/>
    <cellStyle name="Debit subtotal 4 5 3" xfId="7115"/>
    <cellStyle name="Debit subtotal 4 5 3 2" xfId="7116"/>
    <cellStyle name="Debit subtotal 4 5 3 3" xfId="7117"/>
    <cellStyle name="Debit subtotal 4 5 3 4" xfId="7118"/>
    <cellStyle name="Debit subtotal 4 5 3 5" xfId="7119"/>
    <cellStyle name="Debit subtotal 4 5 3 6" xfId="7120"/>
    <cellStyle name="Debit subtotal 4 5 3 7" xfId="7121"/>
    <cellStyle name="Debit subtotal 4 5 4" xfId="7122"/>
    <cellStyle name="Debit subtotal 4 5 4 2" xfId="7123"/>
    <cellStyle name="Debit subtotal 4 5 4 3" xfId="7124"/>
    <cellStyle name="Debit subtotal 4 5 4 4" xfId="7125"/>
    <cellStyle name="Debit subtotal 4 5 4 5" xfId="7126"/>
    <cellStyle name="Debit subtotal 4 5 4 6" xfId="7127"/>
    <cellStyle name="Debit subtotal 4 5 4 7" xfId="7128"/>
    <cellStyle name="Debit subtotal 4 5 5" xfId="7129"/>
    <cellStyle name="Debit subtotal 4 5 6" xfId="7130"/>
    <cellStyle name="Debit subtotal 4 5 7" xfId="7131"/>
    <cellStyle name="Debit subtotal 4 5 8" xfId="7132"/>
    <cellStyle name="Debit subtotal 4 5 9" xfId="7133"/>
    <cellStyle name="Debit subtotal 4 6" xfId="7134"/>
    <cellStyle name="Debit subtotal 4 6 10" xfId="7135"/>
    <cellStyle name="Debit subtotal 4 6 2" xfId="7136"/>
    <cellStyle name="Debit subtotal 4 6 2 2" xfId="7137"/>
    <cellStyle name="Debit subtotal 4 6 2 3" xfId="7138"/>
    <cellStyle name="Debit subtotal 4 6 2 4" xfId="7139"/>
    <cellStyle name="Debit subtotal 4 6 2 5" xfId="7140"/>
    <cellStyle name="Debit subtotal 4 6 2 6" xfId="7141"/>
    <cellStyle name="Debit subtotal 4 6 2 7" xfId="7142"/>
    <cellStyle name="Debit subtotal 4 6 3" xfId="7143"/>
    <cellStyle name="Debit subtotal 4 6 3 2" xfId="7144"/>
    <cellStyle name="Debit subtotal 4 6 3 3" xfId="7145"/>
    <cellStyle name="Debit subtotal 4 6 3 4" xfId="7146"/>
    <cellStyle name="Debit subtotal 4 6 3 5" xfId="7147"/>
    <cellStyle name="Debit subtotal 4 6 3 6" xfId="7148"/>
    <cellStyle name="Debit subtotal 4 6 3 7" xfId="7149"/>
    <cellStyle name="Debit subtotal 4 6 4" xfId="7150"/>
    <cellStyle name="Debit subtotal 4 6 5" xfId="7151"/>
    <cellStyle name="Debit subtotal 4 6 6" xfId="7152"/>
    <cellStyle name="Debit subtotal 4 6 7" xfId="7153"/>
    <cellStyle name="Debit subtotal 4 6 8" xfId="7154"/>
    <cellStyle name="Debit subtotal 4 6 9" xfId="7155"/>
    <cellStyle name="Debit subtotal 4 7" xfId="7156"/>
    <cellStyle name="Debit subtotal 4 7 2" xfId="7157"/>
    <cellStyle name="Debit subtotal 4 7 3" xfId="7158"/>
    <cellStyle name="Debit subtotal 4 7 4" xfId="7159"/>
    <cellStyle name="Debit subtotal 4 7 5" xfId="7160"/>
    <cellStyle name="Debit subtotal 4 7 6" xfId="7161"/>
    <cellStyle name="Debit subtotal 4 7 7" xfId="7162"/>
    <cellStyle name="Debit subtotal 4 8" xfId="7163"/>
    <cellStyle name="Debit subtotal 4 8 2" xfId="7164"/>
    <cellStyle name="Debit subtotal 4 8 3" xfId="7165"/>
    <cellStyle name="Debit subtotal 4 8 4" xfId="7166"/>
    <cellStyle name="Debit subtotal 4 8 5" xfId="7167"/>
    <cellStyle name="Debit subtotal 4 8 6" xfId="7168"/>
    <cellStyle name="Debit subtotal 4 8 7" xfId="7169"/>
    <cellStyle name="Debit subtotal 4 9" xfId="7170"/>
    <cellStyle name="Debit subtotal 5" xfId="7171"/>
    <cellStyle name="Debit subtotal 5 10" xfId="7172"/>
    <cellStyle name="Debit subtotal 5 11" xfId="7173"/>
    <cellStyle name="Debit subtotal 5 12" xfId="7174"/>
    <cellStyle name="Debit subtotal 5 13" xfId="7175"/>
    <cellStyle name="Debit subtotal 5 14" xfId="7176"/>
    <cellStyle name="Debit subtotal 5 2" xfId="7177"/>
    <cellStyle name="Debit subtotal 5 2 10" xfId="7178"/>
    <cellStyle name="Debit subtotal 5 2 2" xfId="7179"/>
    <cellStyle name="Debit subtotal 5 2 2 2" xfId="7180"/>
    <cellStyle name="Debit subtotal 5 2 2 3" xfId="7181"/>
    <cellStyle name="Debit subtotal 5 2 2 4" xfId="7182"/>
    <cellStyle name="Debit subtotal 5 2 2 5" xfId="7183"/>
    <cellStyle name="Debit subtotal 5 2 2 6" xfId="7184"/>
    <cellStyle name="Debit subtotal 5 2 2 7" xfId="7185"/>
    <cellStyle name="Debit subtotal 5 2 3" xfId="7186"/>
    <cellStyle name="Debit subtotal 5 2 3 2" xfId="7187"/>
    <cellStyle name="Debit subtotal 5 2 3 3" xfId="7188"/>
    <cellStyle name="Debit subtotal 5 2 3 4" xfId="7189"/>
    <cellStyle name="Debit subtotal 5 2 3 5" xfId="7190"/>
    <cellStyle name="Debit subtotal 5 2 3 6" xfId="7191"/>
    <cellStyle name="Debit subtotal 5 2 3 7" xfId="7192"/>
    <cellStyle name="Debit subtotal 5 2 4" xfId="7193"/>
    <cellStyle name="Debit subtotal 5 2 5" xfId="7194"/>
    <cellStyle name="Debit subtotal 5 2 6" xfId="7195"/>
    <cellStyle name="Debit subtotal 5 2 7" xfId="7196"/>
    <cellStyle name="Debit subtotal 5 2 8" xfId="7197"/>
    <cellStyle name="Debit subtotal 5 2 9" xfId="7198"/>
    <cellStyle name="Debit subtotal 5 3" xfId="7199"/>
    <cellStyle name="Debit subtotal 5 3 2" xfId="7200"/>
    <cellStyle name="Debit subtotal 5 3 3" xfId="7201"/>
    <cellStyle name="Debit subtotal 5 3 4" xfId="7202"/>
    <cellStyle name="Debit subtotal 5 3 5" xfId="7203"/>
    <cellStyle name="Debit subtotal 5 3 6" xfId="7204"/>
    <cellStyle name="Debit subtotal 5 3 7" xfId="7205"/>
    <cellStyle name="Debit subtotal 5 4" xfId="7206"/>
    <cellStyle name="Debit subtotal 5 4 2" xfId="7207"/>
    <cellStyle name="Debit subtotal 5 4 3" xfId="7208"/>
    <cellStyle name="Debit subtotal 5 4 4" xfId="7209"/>
    <cellStyle name="Debit subtotal 5 4 5" xfId="7210"/>
    <cellStyle name="Debit subtotal 5 4 6" xfId="7211"/>
    <cellStyle name="Debit subtotal 5 4 7" xfId="7212"/>
    <cellStyle name="Debit subtotal 5 5" xfId="7213"/>
    <cellStyle name="Debit subtotal 5 6" xfId="7214"/>
    <cellStyle name="Debit subtotal 5 7" xfId="7215"/>
    <cellStyle name="Debit subtotal 5 8" xfId="7216"/>
    <cellStyle name="Debit subtotal 5 9" xfId="7217"/>
    <cellStyle name="Debit subtotal 6" xfId="7218"/>
    <cellStyle name="Debit subtotal 7" xfId="7219"/>
    <cellStyle name="Debit subtotal 8" xfId="7220"/>
    <cellStyle name="Debit Total" xfId="7221"/>
    <cellStyle name="Debit Total 2" xfId="7222"/>
    <cellStyle name="Debit Total 3" xfId="7223"/>
    <cellStyle name="Debit Total 4" xfId="7224"/>
    <cellStyle name="Debit Total 5" xfId="7225"/>
    <cellStyle name="Debit Total 6" xfId="7226"/>
    <cellStyle name="Debit Total 7" xfId="7227"/>
    <cellStyle name="Debit Total 8" xfId="7228"/>
    <cellStyle name="Debit_070330_FS 2006 IFRS_V7" xfId="7229"/>
    <cellStyle name="Dec places 0" xfId="7230"/>
    <cellStyle name="Dec places 1, millions" xfId="7231"/>
    <cellStyle name="Dec places 2" xfId="7232"/>
    <cellStyle name="Dec places 2, millions" xfId="7233"/>
    <cellStyle name="Dec places 2_Assumptions" xfId="7234"/>
    <cellStyle name="Dec_0" xfId="7235"/>
    <cellStyle name="Default" xfId="7236"/>
    <cellStyle name="DELTA" xfId="7237"/>
    <cellStyle name="Deviant" xfId="7238"/>
    <cellStyle name="Dezimal [0]_Bilanz" xfId="7239"/>
    <cellStyle name="Dezimal__Utopia Index Index und Guidance (Deutsch)" xfId="7240"/>
    <cellStyle name="Dia" xfId="7241"/>
    <cellStyle name="Diary" xfId="7242"/>
    <cellStyle name="Dollar" xfId="7243"/>
    <cellStyle name="Dollars" xfId="7244"/>
    <cellStyle name="done" xfId="7245"/>
    <cellStyle name="done 2" xfId="7246"/>
    <cellStyle name="done 3" xfId="7247"/>
    <cellStyle name="Dotted Line" xfId="7248"/>
    <cellStyle name="Double Accounting" xfId="7249"/>
    <cellStyle name="DP 0, no commas" xfId="7250"/>
    <cellStyle name="Dziesiêtny [0]_1" xfId="7251"/>
    <cellStyle name="Dziesiêtny_1" xfId="7252"/>
    <cellStyle name="E&amp;Y House" xfId="7253"/>
    <cellStyle name="ein" xfId="7254"/>
    <cellStyle name="ein 2" xfId="7255"/>
    <cellStyle name="ein 3" xfId="7256"/>
    <cellStyle name="E-mail" xfId="7257"/>
    <cellStyle name="Emphasis 1" xfId="7258"/>
    <cellStyle name="Emphasis 2" xfId="7259"/>
    <cellStyle name="Emphasis 3" xfId="7260"/>
    <cellStyle name="Encabez1" xfId="7261"/>
    <cellStyle name="Encabez2" xfId="7262"/>
    <cellStyle name="Enter Currency (0)" xfId="7263"/>
    <cellStyle name="Enter Currency (0) 2" xfId="7264"/>
    <cellStyle name="Enter Currency (0) 3" xfId="7265"/>
    <cellStyle name="Enter Currency (0) 3 2" xfId="7266"/>
    <cellStyle name="Enter Currency (2)" xfId="7267"/>
    <cellStyle name="Enter Currency (2) 2" xfId="7268"/>
    <cellStyle name="Enter Currency (2) 3" xfId="7269"/>
    <cellStyle name="Enter Currency (2) 3 2" xfId="7270"/>
    <cellStyle name="Enter Units (0)" xfId="7271"/>
    <cellStyle name="Enter Units (0) 2" xfId="7272"/>
    <cellStyle name="Enter Units (0) 3" xfId="7273"/>
    <cellStyle name="Enter Units (0) 3 2" xfId="7274"/>
    <cellStyle name="Enter Units (1)" xfId="7275"/>
    <cellStyle name="Enter Units (1) 2" xfId="7276"/>
    <cellStyle name="Enter Units (1) 3" xfId="7277"/>
    <cellStyle name="Enter Units (1) 3 2" xfId="7278"/>
    <cellStyle name="Enter Units (2)" xfId="7279"/>
    <cellStyle name="Enter Units (2) 2" xfId="7280"/>
    <cellStyle name="Enter Units (2) 3" xfId="7281"/>
    <cellStyle name="Enter Units (2) 3 2" xfId="7282"/>
    <cellStyle name="Entered" xfId="7283"/>
    <cellStyle name="Euro" xfId="7284"/>
    <cellStyle name="Euro 2" xfId="7285"/>
    <cellStyle name="Euro 2 2" xfId="7286"/>
    <cellStyle name="Euro 3" xfId="7287"/>
    <cellStyle name="Euro 4" xfId="7288"/>
    <cellStyle name="Euro 5" xfId="7289"/>
    <cellStyle name="Euro 6" xfId="7290"/>
    <cellStyle name="Euro 7" xfId="7291"/>
    <cellStyle name="Excel Built-in Normal" xfId="7292"/>
    <cellStyle name="Excel Built-in Normal 2" xfId="7293"/>
    <cellStyle name="Explanatory Text" xfId="7294"/>
    <cellStyle name="Explanatory Text 10" xfId="7295"/>
    <cellStyle name="Explanatory Text 11" xfId="7296"/>
    <cellStyle name="Explanatory Text 12" xfId="7297"/>
    <cellStyle name="Explanatory Text 13" xfId="7298"/>
    <cellStyle name="Explanatory Text 14" xfId="7299"/>
    <cellStyle name="Explanatory Text 15" xfId="7300"/>
    <cellStyle name="Explanatory Text 16" xfId="7301"/>
    <cellStyle name="Explanatory Text 17" xfId="7302"/>
    <cellStyle name="Explanatory Text 2" xfId="7303"/>
    <cellStyle name="Explanatory Text 2 10" xfId="7304"/>
    <cellStyle name="Explanatory Text 2 11" xfId="7305"/>
    <cellStyle name="Explanatory Text 2 12" xfId="7306"/>
    <cellStyle name="Explanatory Text 2 2" xfId="7307"/>
    <cellStyle name="Explanatory Text 2 3" xfId="7308"/>
    <cellStyle name="Explanatory Text 2 4" xfId="7309"/>
    <cellStyle name="Explanatory Text 2 5" xfId="7310"/>
    <cellStyle name="Explanatory Text 2 6" xfId="7311"/>
    <cellStyle name="Explanatory Text 2 7" xfId="7312"/>
    <cellStyle name="Explanatory Text 2 8" xfId="7313"/>
    <cellStyle name="Explanatory Text 2 9" xfId="7314"/>
    <cellStyle name="Explanatory Text 3" xfId="7315"/>
    <cellStyle name="Explanatory Text 4" xfId="7316"/>
    <cellStyle name="Explanatory Text 5" xfId="7317"/>
    <cellStyle name="Explanatory Text 6" xfId="7318"/>
    <cellStyle name="Explanatory Text 7" xfId="7319"/>
    <cellStyle name="Explanatory Text 8" xfId="7320"/>
    <cellStyle name="Explanatory Text 9" xfId="7321"/>
    <cellStyle name="EY Narrative text" xfId="7322"/>
    <cellStyle name="EY%colcalc" xfId="7323"/>
    <cellStyle name="EY%input" xfId="7324"/>
    <cellStyle name="EY%rowcalc" xfId="7325"/>
    <cellStyle name="EY0dp" xfId="7326"/>
    <cellStyle name="EY1dp" xfId="7327"/>
    <cellStyle name="EY2dp" xfId="7328"/>
    <cellStyle name="EY3dp" xfId="7329"/>
    <cellStyle name="EYChartTitle" xfId="7330"/>
    <cellStyle name="EYColumnHeading" xfId="7331"/>
    <cellStyle name="EYColumnHeading 10" xfId="7332"/>
    <cellStyle name="EYColumnHeading 11" xfId="7333"/>
    <cellStyle name="EYColumnHeading 2" xfId="7334"/>
    <cellStyle name="EYColumnHeading 2 10" xfId="7335"/>
    <cellStyle name="EYColumnHeading 2 11" xfId="7336"/>
    <cellStyle name="EYColumnHeading 2 12" xfId="7337"/>
    <cellStyle name="EYColumnHeading 2 13" xfId="7338"/>
    <cellStyle name="EYColumnHeading 2 14" xfId="7339"/>
    <cellStyle name="EYColumnHeading 2 15" xfId="7340"/>
    <cellStyle name="EYColumnHeading 2 16" xfId="7341"/>
    <cellStyle name="EYColumnHeading 2 17" xfId="7342"/>
    <cellStyle name="EYColumnHeading 2 2" xfId="7343"/>
    <cellStyle name="EYColumnHeading 2 2 10" xfId="7344"/>
    <cellStyle name="EYColumnHeading 2 2 11" xfId="7345"/>
    <cellStyle name="EYColumnHeading 2 2 12" xfId="7346"/>
    <cellStyle name="EYColumnHeading 2 2 13" xfId="7347"/>
    <cellStyle name="EYColumnHeading 2 2 14" xfId="7348"/>
    <cellStyle name="EYColumnHeading 2 2 2" xfId="7349"/>
    <cellStyle name="EYColumnHeading 2 2 2 10" xfId="7350"/>
    <cellStyle name="EYColumnHeading 2 2 2 2" xfId="7351"/>
    <cellStyle name="EYColumnHeading 2 2 2 2 2" xfId="7352"/>
    <cellStyle name="EYColumnHeading 2 2 2 2 3" xfId="7353"/>
    <cellStyle name="EYColumnHeading 2 2 2 2 4" xfId="7354"/>
    <cellStyle name="EYColumnHeading 2 2 2 2 5" xfId="7355"/>
    <cellStyle name="EYColumnHeading 2 2 2 2 6" xfId="7356"/>
    <cellStyle name="EYColumnHeading 2 2 2 2 7" xfId="7357"/>
    <cellStyle name="EYColumnHeading 2 2 2 3" xfId="7358"/>
    <cellStyle name="EYColumnHeading 2 2 2 3 2" xfId="7359"/>
    <cellStyle name="EYColumnHeading 2 2 2 3 3" xfId="7360"/>
    <cellStyle name="EYColumnHeading 2 2 2 3 4" xfId="7361"/>
    <cellStyle name="EYColumnHeading 2 2 2 3 5" xfId="7362"/>
    <cellStyle name="EYColumnHeading 2 2 2 3 6" xfId="7363"/>
    <cellStyle name="EYColumnHeading 2 2 2 3 7" xfId="7364"/>
    <cellStyle name="EYColumnHeading 2 2 2 4" xfId="7365"/>
    <cellStyle name="EYColumnHeading 2 2 2 5" xfId="7366"/>
    <cellStyle name="EYColumnHeading 2 2 2 6" xfId="7367"/>
    <cellStyle name="EYColumnHeading 2 2 2 7" xfId="7368"/>
    <cellStyle name="EYColumnHeading 2 2 2 8" xfId="7369"/>
    <cellStyle name="EYColumnHeading 2 2 2 9" xfId="7370"/>
    <cellStyle name="EYColumnHeading 2 2 3" xfId="7371"/>
    <cellStyle name="EYColumnHeading 2 2 3 2" xfId="7372"/>
    <cellStyle name="EYColumnHeading 2 2 3 3" xfId="7373"/>
    <cellStyle name="EYColumnHeading 2 2 3 4" xfId="7374"/>
    <cellStyle name="EYColumnHeading 2 2 3 5" xfId="7375"/>
    <cellStyle name="EYColumnHeading 2 2 3 6" xfId="7376"/>
    <cellStyle name="EYColumnHeading 2 2 3 7" xfId="7377"/>
    <cellStyle name="EYColumnHeading 2 2 4" xfId="7378"/>
    <cellStyle name="EYColumnHeading 2 2 4 2" xfId="7379"/>
    <cellStyle name="EYColumnHeading 2 2 4 3" xfId="7380"/>
    <cellStyle name="EYColumnHeading 2 2 4 4" xfId="7381"/>
    <cellStyle name="EYColumnHeading 2 2 4 5" xfId="7382"/>
    <cellStyle name="EYColumnHeading 2 2 4 6" xfId="7383"/>
    <cellStyle name="EYColumnHeading 2 2 4 7" xfId="7384"/>
    <cellStyle name="EYColumnHeading 2 2 5" xfId="7385"/>
    <cellStyle name="EYColumnHeading 2 2 6" xfId="7386"/>
    <cellStyle name="EYColumnHeading 2 2 7" xfId="7387"/>
    <cellStyle name="EYColumnHeading 2 2 8" xfId="7388"/>
    <cellStyle name="EYColumnHeading 2 2 9" xfId="7389"/>
    <cellStyle name="EYColumnHeading 2 3" xfId="7390"/>
    <cellStyle name="EYColumnHeading 2 3 10" xfId="7391"/>
    <cellStyle name="EYColumnHeading 2 3 11" xfId="7392"/>
    <cellStyle name="EYColumnHeading 2 3 12" xfId="7393"/>
    <cellStyle name="EYColumnHeading 2 3 13" xfId="7394"/>
    <cellStyle name="EYColumnHeading 2 3 14" xfId="7395"/>
    <cellStyle name="EYColumnHeading 2 3 2" xfId="7396"/>
    <cellStyle name="EYColumnHeading 2 3 2 10" xfId="7397"/>
    <cellStyle name="EYColumnHeading 2 3 2 2" xfId="7398"/>
    <cellStyle name="EYColumnHeading 2 3 2 2 2" xfId="7399"/>
    <cellStyle name="EYColumnHeading 2 3 2 2 3" xfId="7400"/>
    <cellStyle name="EYColumnHeading 2 3 2 2 4" xfId="7401"/>
    <cellStyle name="EYColumnHeading 2 3 2 2 5" xfId="7402"/>
    <cellStyle name="EYColumnHeading 2 3 2 2 6" xfId="7403"/>
    <cellStyle name="EYColumnHeading 2 3 2 2 7" xfId="7404"/>
    <cellStyle name="EYColumnHeading 2 3 2 3" xfId="7405"/>
    <cellStyle name="EYColumnHeading 2 3 2 3 2" xfId="7406"/>
    <cellStyle name="EYColumnHeading 2 3 2 3 3" xfId="7407"/>
    <cellStyle name="EYColumnHeading 2 3 2 3 4" xfId="7408"/>
    <cellStyle name="EYColumnHeading 2 3 2 3 5" xfId="7409"/>
    <cellStyle name="EYColumnHeading 2 3 2 3 6" xfId="7410"/>
    <cellStyle name="EYColumnHeading 2 3 2 3 7" xfId="7411"/>
    <cellStyle name="EYColumnHeading 2 3 2 4" xfId="7412"/>
    <cellStyle name="EYColumnHeading 2 3 2 5" xfId="7413"/>
    <cellStyle name="EYColumnHeading 2 3 2 6" xfId="7414"/>
    <cellStyle name="EYColumnHeading 2 3 2 7" xfId="7415"/>
    <cellStyle name="EYColumnHeading 2 3 2 8" xfId="7416"/>
    <cellStyle name="EYColumnHeading 2 3 2 9" xfId="7417"/>
    <cellStyle name="EYColumnHeading 2 3 3" xfId="7418"/>
    <cellStyle name="EYColumnHeading 2 3 3 2" xfId="7419"/>
    <cellStyle name="EYColumnHeading 2 3 3 3" xfId="7420"/>
    <cellStyle name="EYColumnHeading 2 3 3 4" xfId="7421"/>
    <cellStyle name="EYColumnHeading 2 3 3 5" xfId="7422"/>
    <cellStyle name="EYColumnHeading 2 3 3 6" xfId="7423"/>
    <cellStyle name="EYColumnHeading 2 3 3 7" xfId="7424"/>
    <cellStyle name="EYColumnHeading 2 3 4" xfId="7425"/>
    <cellStyle name="EYColumnHeading 2 3 4 2" xfId="7426"/>
    <cellStyle name="EYColumnHeading 2 3 4 3" xfId="7427"/>
    <cellStyle name="EYColumnHeading 2 3 4 4" xfId="7428"/>
    <cellStyle name="EYColumnHeading 2 3 4 5" xfId="7429"/>
    <cellStyle name="EYColumnHeading 2 3 4 6" xfId="7430"/>
    <cellStyle name="EYColumnHeading 2 3 4 7" xfId="7431"/>
    <cellStyle name="EYColumnHeading 2 3 5" xfId="7432"/>
    <cellStyle name="EYColumnHeading 2 3 6" xfId="7433"/>
    <cellStyle name="EYColumnHeading 2 3 7" xfId="7434"/>
    <cellStyle name="EYColumnHeading 2 3 8" xfId="7435"/>
    <cellStyle name="EYColumnHeading 2 3 9" xfId="7436"/>
    <cellStyle name="EYColumnHeading 2 4" xfId="7437"/>
    <cellStyle name="EYColumnHeading 2 4 10" xfId="7438"/>
    <cellStyle name="EYColumnHeading 2 4 11" xfId="7439"/>
    <cellStyle name="EYColumnHeading 2 4 12" xfId="7440"/>
    <cellStyle name="EYColumnHeading 2 4 13" xfId="7441"/>
    <cellStyle name="EYColumnHeading 2 4 14" xfId="7442"/>
    <cellStyle name="EYColumnHeading 2 4 2" xfId="7443"/>
    <cellStyle name="EYColumnHeading 2 4 2 10" xfId="7444"/>
    <cellStyle name="EYColumnHeading 2 4 2 2" xfId="7445"/>
    <cellStyle name="EYColumnHeading 2 4 2 2 2" xfId="7446"/>
    <cellStyle name="EYColumnHeading 2 4 2 2 3" xfId="7447"/>
    <cellStyle name="EYColumnHeading 2 4 2 2 4" xfId="7448"/>
    <cellStyle name="EYColumnHeading 2 4 2 2 5" xfId="7449"/>
    <cellStyle name="EYColumnHeading 2 4 2 2 6" xfId="7450"/>
    <cellStyle name="EYColumnHeading 2 4 2 2 7" xfId="7451"/>
    <cellStyle name="EYColumnHeading 2 4 2 3" xfId="7452"/>
    <cellStyle name="EYColumnHeading 2 4 2 3 2" xfId="7453"/>
    <cellStyle name="EYColumnHeading 2 4 2 3 3" xfId="7454"/>
    <cellStyle name="EYColumnHeading 2 4 2 3 4" xfId="7455"/>
    <cellStyle name="EYColumnHeading 2 4 2 3 5" xfId="7456"/>
    <cellStyle name="EYColumnHeading 2 4 2 3 6" xfId="7457"/>
    <cellStyle name="EYColumnHeading 2 4 2 3 7" xfId="7458"/>
    <cellStyle name="EYColumnHeading 2 4 2 4" xfId="7459"/>
    <cellStyle name="EYColumnHeading 2 4 2 5" xfId="7460"/>
    <cellStyle name="EYColumnHeading 2 4 2 6" xfId="7461"/>
    <cellStyle name="EYColumnHeading 2 4 2 7" xfId="7462"/>
    <cellStyle name="EYColumnHeading 2 4 2 8" xfId="7463"/>
    <cellStyle name="EYColumnHeading 2 4 2 9" xfId="7464"/>
    <cellStyle name="EYColumnHeading 2 4 3" xfId="7465"/>
    <cellStyle name="EYColumnHeading 2 4 3 2" xfId="7466"/>
    <cellStyle name="EYColumnHeading 2 4 3 3" xfId="7467"/>
    <cellStyle name="EYColumnHeading 2 4 3 4" xfId="7468"/>
    <cellStyle name="EYColumnHeading 2 4 3 5" xfId="7469"/>
    <cellStyle name="EYColumnHeading 2 4 3 6" xfId="7470"/>
    <cellStyle name="EYColumnHeading 2 4 3 7" xfId="7471"/>
    <cellStyle name="EYColumnHeading 2 4 4" xfId="7472"/>
    <cellStyle name="EYColumnHeading 2 4 4 2" xfId="7473"/>
    <cellStyle name="EYColumnHeading 2 4 4 3" xfId="7474"/>
    <cellStyle name="EYColumnHeading 2 4 4 4" xfId="7475"/>
    <cellStyle name="EYColumnHeading 2 4 4 5" xfId="7476"/>
    <cellStyle name="EYColumnHeading 2 4 4 6" xfId="7477"/>
    <cellStyle name="EYColumnHeading 2 4 4 7" xfId="7478"/>
    <cellStyle name="EYColumnHeading 2 4 5" xfId="7479"/>
    <cellStyle name="EYColumnHeading 2 4 6" xfId="7480"/>
    <cellStyle name="EYColumnHeading 2 4 7" xfId="7481"/>
    <cellStyle name="EYColumnHeading 2 4 8" xfId="7482"/>
    <cellStyle name="EYColumnHeading 2 4 9" xfId="7483"/>
    <cellStyle name="EYColumnHeading 2 5" xfId="7484"/>
    <cellStyle name="EYColumnHeading 2 5 10" xfId="7485"/>
    <cellStyle name="EYColumnHeading 2 5 11" xfId="7486"/>
    <cellStyle name="EYColumnHeading 2 5 12" xfId="7487"/>
    <cellStyle name="EYColumnHeading 2 5 13" xfId="7488"/>
    <cellStyle name="EYColumnHeading 2 5 14" xfId="7489"/>
    <cellStyle name="EYColumnHeading 2 5 2" xfId="7490"/>
    <cellStyle name="EYColumnHeading 2 5 2 10" xfId="7491"/>
    <cellStyle name="EYColumnHeading 2 5 2 2" xfId="7492"/>
    <cellStyle name="EYColumnHeading 2 5 2 2 2" xfId="7493"/>
    <cellStyle name="EYColumnHeading 2 5 2 2 3" xfId="7494"/>
    <cellStyle name="EYColumnHeading 2 5 2 2 4" xfId="7495"/>
    <cellStyle name="EYColumnHeading 2 5 2 2 5" xfId="7496"/>
    <cellStyle name="EYColumnHeading 2 5 2 2 6" xfId="7497"/>
    <cellStyle name="EYColumnHeading 2 5 2 2 7" xfId="7498"/>
    <cellStyle name="EYColumnHeading 2 5 2 3" xfId="7499"/>
    <cellStyle name="EYColumnHeading 2 5 2 3 2" xfId="7500"/>
    <cellStyle name="EYColumnHeading 2 5 2 3 3" xfId="7501"/>
    <cellStyle name="EYColumnHeading 2 5 2 3 4" xfId="7502"/>
    <cellStyle name="EYColumnHeading 2 5 2 3 5" xfId="7503"/>
    <cellStyle name="EYColumnHeading 2 5 2 3 6" xfId="7504"/>
    <cellStyle name="EYColumnHeading 2 5 2 3 7" xfId="7505"/>
    <cellStyle name="EYColumnHeading 2 5 2 4" xfId="7506"/>
    <cellStyle name="EYColumnHeading 2 5 2 5" xfId="7507"/>
    <cellStyle name="EYColumnHeading 2 5 2 6" xfId="7508"/>
    <cellStyle name="EYColumnHeading 2 5 2 7" xfId="7509"/>
    <cellStyle name="EYColumnHeading 2 5 2 8" xfId="7510"/>
    <cellStyle name="EYColumnHeading 2 5 2 9" xfId="7511"/>
    <cellStyle name="EYColumnHeading 2 5 3" xfId="7512"/>
    <cellStyle name="EYColumnHeading 2 5 3 2" xfId="7513"/>
    <cellStyle name="EYColumnHeading 2 5 3 3" xfId="7514"/>
    <cellStyle name="EYColumnHeading 2 5 3 4" xfId="7515"/>
    <cellStyle name="EYColumnHeading 2 5 3 5" xfId="7516"/>
    <cellStyle name="EYColumnHeading 2 5 3 6" xfId="7517"/>
    <cellStyle name="EYColumnHeading 2 5 3 7" xfId="7518"/>
    <cellStyle name="EYColumnHeading 2 5 4" xfId="7519"/>
    <cellStyle name="EYColumnHeading 2 5 4 2" xfId="7520"/>
    <cellStyle name="EYColumnHeading 2 5 4 3" xfId="7521"/>
    <cellStyle name="EYColumnHeading 2 5 4 4" xfId="7522"/>
    <cellStyle name="EYColumnHeading 2 5 4 5" xfId="7523"/>
    <cellStyle name="EYColumnHeading 2 5 4 6" xfId="7524"/>
    <cellStyle name="EYColumnHeading 2 5 4 7" xfId="7525"/>
    <cellStyle name="EYColumnHeading 2 5 5" xfId="7526"/>
    <cellStyle name="EYColumnHeading 2 5 6" xfId="7527"/>
    <cellStyle name="EYColumnHeading 2 5 7" xfId="7528"/>
    <cellStyle name="EYColumnHeading 2 5 8" xfId="7529"/>
    <cellStyle name="EYColumnHeading 2 5 9" xfId="7530"/>
    <cellStyle name="EYColumnHeading 2 6" xfId="7531"/>
    <cellStyle name="EYColumnHeading 2 6 10" xfId="7532"/>
    <cellStyle name="EYColumnHeading 2 6 2" xfId="7533"/>
    <cellStyle name="EYColumnHeading 2 6 2 2" xfId="7534"/>
    <cellStyle name="EYColumnHeading 2 6 2 3" xfId="7535"/>
    <cellStyle name="EYColumnHeading 2 6 2 4" xfId="7536"/>
    <cellStyle name="EYColumnHeading 2 6 2 5" xfId="7537"/>
    <cellStyle name="EYColumnHeading 2 6 2 6" xfId="7538"/>
    <cellStyle name="EYColumnHeading 2 6 2 7" xfId="7539"/>
    <cellStyle name="EYColumnHeading 2 6 3" xfId="7540"/>
    <cellStyle name="EYColumnHeading 2 6 3 2" xfId="7541"/>
    <cellStyle name="EYColumnHeading 2 6 3 3" xfId="7542"/>
    <cellStyle name="EYColumnHeading 2 6 3 4" xfId="7543"/>
    <cellStyle name="EYColumnHeading 2 6 3 5" xfId="7544"/>
    <cellStyle name="EYColumnHeading 2 6 3 6" xfId="7545"/>
    <cellStyle name="EYColumnHeading 2 6 3 7" xfId="7546"/>
    <cellStyle name="EYColumnHeading 2 6 4" xfId="7547"/>
    <cellStyle name="EYColumnHeading 2 6 5" xfId="7548"/>
    <cellStyle name="EYColumnHeading 2 6 6" xfId="7549"/>
    <cellStyle name="EYColumnHeading 2 6 7" xfId="7550"/>
    <cellStyle name="EYColumnHeading 2 6 8" xfId="7551"/>
    <cellStyle name="EYColumnHeading 2 6 9" xfId="7552"/>
    <cellStyle name="EYColumnHeading 2 7" xfId="7553"/>
    <cellStyle name="EYColumnHeading 2 7 2" xfId="7554"/>
    <cellStyle name="EYColumnHeading 2 7 3" xfId="7555"/>
    <cellStyle name="EYColumnHeading 2 7 4" xfId="7556"/>
    <cellStyle name="EYColumnHeading 2 7 5" xfId="7557"/>
    <cellStyle name="EYColumnHeading 2 7 6" xfId="7558"/>
    <cellStyle name="EYColumnHeading 2 7 7" xfId="7559"/>
    <cellStyle name="EYColumnHeading 2 8" xfId="7560"/>
    <cellStyle name="EYColumnHeading 2 8 2" xfId="7561"/>
    <cellStyle name="EYColumnHeading 2 8 3" xfId="7562"/>
    <cellStyle name="EYColumnHeading 2 8 4" xfId="7563"/>
    <cellStyle name="EYColumnHeading 2 8 5" xfId="7564"/>
    <cellStyle name="EYColumnHeading 2 8 6" xfId="7565"/>
    <cellStyle name="EYColumnHeading 2 8 7" xfId="7566"/>
    <cellStyle name="EYColumnHeading 2 9" xfId="7567"/>
    <cellStyle name="EYColumnHeading 3" xfId="7568"/>
    <cellStyle name="EYColumnHeading 3 10" xfId="7569"/>
    <cellStyle name="EYColumnHeading 3 11" xfId="7570"/>
    <cellStyle name="EYColumnHeading 3 12" xfId="7571"/>
    <cellStyle name="EYColumnHeading 3 13" xfId="7572"/>
    <cellStyle name="EYColumnHeading 3 14" xfId="7573"/>
    <cellStyle name="EYColumnHeading 3 15" xfId="7574"/>
    <cellStyle name="EYColumnHeading 3 2" xfId="7575"/>
    <cellStyle name="EYColumnHeading 3 2 10" xfId="7576"/>
    <cellStyle name="EYColumnHeading 3 2 11" xfId="7577"/>
    <cellStyle name="EYColumnHeading 3 2 12" xfId="7578"/>
    <cellStyle name="EYColumnHeading 3 2 13" xfId="7579"/>
    <cellStyle name="EYColumnHeading 3 2 14" xfId="7580"/>
    <cellStyle name="EYColumnHeading 3 2 2" xfId="7581"/>
    <cellStyle name="EYColumnHeading 3 2 2 10" xfId="7582"/>
    <cellStyle name="EYColumnHeading 3 2 2 2" xfId="7583"/>
    <cellStyle name="EYColumnHeading 3 2 2 2 2" xfId="7584"/>
    <cellStyle name="EYColumnHeading 3 2 2 2 3" xfId="7585"/>
    <cellStyle name="EYColumnHeading 3 2 2 2 4" xfId="7586"/>
    <cellStyle name="EYColumnHeading 3 2 2 2 5" xfId="7587"/>
    <cellStyle name="EYColumnHeading 3 2 2 2 6" xfId="7588"/>
    <cellStyle name="EYColumnHeading 3 2 2 2 7" xfId="7589"/>
    <cellStyle name="EYColumnHeading 3 2 2 3" xfId="7590"/>
    <cellStyle name="EYColumnHeading 3 2 2 3 2" xfId="7591"/>
    <cellStyle name="EYColumnHeading 3 2 2 3 3" xfId="7592"/>
    <cellStyle name="EYColumnHeading 3 2 2 3 4" xfId="7593"/>
    <cellStyle name="EYColumnHeading 3 2 2 3 5" xfId="7594"/>
    <cellStyle name="EYColumnHeading 3 2 2 3 6" xfId="7595"/>
    <cellStyle name="EYColumnHeading 3 2 2 3 7" xfId="7596"/>
    <cellStyle name="EYColumnHeading 3 2 2 4" xfId="7597"/>
    <cellStyle name="EYColumnHeading 3 2 2 5" xfId="7598"/>
    <cellStyle name="EYColumnHeading 3 2 2 6" xfId="7599"/>
    <cellStyle name="EYColumnHeading 3 2 2 7" xfId="7600"/>
    <cellStyle name="EYColumnHeading 3 2 2 8" xfId="7601"/>
    <cellStyle name="EYColumnHeading 3 2 2 9" xfId="7602"/>
    <cellStyle name="EYColumnHeading 3 2 3" xfId="7603"/>
    <cellStyle name="EYColumnHeading 3 2 3 2" xfId="7604"/>
    <cellStyle name="EYColumnHeading 3 2 3 3" xfId="7605"/>
    <cellStyle name="EYColumnHeading 3 2 3 4" xfId="7606"/>
    <cellStyle name="EYColumnHeading 3 2 3 5" xfId="7607"/>
    <cellStyle name="EYColumnHeading 3 2 3 6" xfId="7608"/>
    <cellStyle name="EYColumnHeading 3 2 3 7" xfId="7609"/>
    <cellStyle name="EYColumnHeading 3 2 4" xfId="7610"/>
    <cellStyle name="EYColumnHeading 3 2 4 2" xfId="7611"/>
    <cellStyle name="EYColumnHeading 3 2 4 3" xfId="7612"/>
    <cellStyle name="EYColumnHeading 3 2 4 4" xfId="7613"/>
    <cellStyle name="EYColumnHeading 3 2 4 5" xfId="7614"/>
    <cellStyle name="EYColumnHeading 3 2 4 6" xfId="7615"/>
    <cellStyle name="EYColumnHeading 3 2 4 7" xfId="7616"/>
    <cellStyle name="EYColumnHeading 3 2 5" xfId="7617"/>
    <cellStyle name="EYColumnHeading 3 2 6" xfId="7618"/>
    <cellStyle name="EYColumnHeading 3 2 7" xfId="7619"/>
    <cellStyle name="EYColumnHeading 3 2 8" xfId="7620"/>
    <cellStyle name="EYColumnHeading 3 2 9" xfId="7621"/>
    <cellStyle name="EYColumnHeading 3 3" xfId="7622"/>
    <cellStyle name="EYColumnHeading 3 3 10" xfId="7623"/>
    <cellStyle name="EYColumnHeading 3 3 11" xfId="7624"/>
    <cellStyle name="EYColumnHeading 3 3 12" xfId="7625"/>
    <cellStyle name="EYColumnHeading 3 3 13" xfId="7626"/>
    <cellStyle name="EYColumnHeading 3 3 14" xfId="7627"/>
    <cellStyle name="EYColumnHeading 3 3 2" xfId="7628"/>
    <cellStyle name="EYColumnHeading 3 3 2 10" xfId="7629"/>
    <cellStyle name="EYColumnHeading 3 3 2 2" xfId="7630"/>
    <cellStyle name="EYColumnHeading 3 3 2 2 2" xfId="7631"/>
    <cellStyle name="EYColumnHeading 3 3 2 2 3" xfId="7632"/>
    <cellStyle name="EYColumnHeading 3 3 2 2 4" xfId="7633"/>
    <cellStyle name="EYColumnHeading 3 3 2 2 5" xfId="7634"/>
    <cellStyle name="EYColumnHeading 3 3 2 2 6" xfId="7635"/>
    <cellStyle name="EYColumnHeading 3 3 2 2 7" xfId="7636"/>
    <cellStyle name="EYColumnHeading 3 3 2 3" xfId="7637"/>
    <cellStyle name="EYColumnHeading 3 3 2 3 2" xfId="7638"/>
    <cellStyle name="EYColumnHeading 3 3 2 3 3" xfId="7639"/>
    <cellStyle name="EYColumnHeading 3 3 2 3 4" xfId="7640"/>
    <cellStyle name="EYColumnHeading 3 3 2 3 5" xfId="7641"/>
    <cellStyle name="EYColumnHeading 3 3 2 3 6" xfId="7642"/>
    <cellStyle name="EYColumnHeading 3 3 2 3 7" xfId="7643"/>
    <cellStyle name="EYColumnHeading 3 3 2 4" xfId="7644"/>
    <cellStyle name="EYColumnHeading 3 3 2 5" xfId="7645"/>
    <cellStyle name="EYColumnHeading 3 3 2 6" xfId="7646"/>
    <cellStyle name="EYColumnHeading 3 3 2 7" xfId="7647"/>
    <cellStyle name="EYColumnHeading 3 3 2 8" xfId="7648"/>
    <cellStyle name="EYColumnHeading 3 3 2 9" xfId="7649"/>
    <cellStyle name="EYColumnHeading 3 3 3" xfId="7650"/>
    <cellStyle name="EYColumnHeading 3 3 3 2" xfId="7651"/>
    <cellStyle name="EYColumnHeading 3 3 3 3" xfId="7652"/>
    <cellStyle name="EYColumnHeading 3 3 3 4" xfId="7653"/>
    <cellStyle name="EYColumnHeading 3 3 3 5" xfId="7654"/>
    <cellStyle name="EYColumnHeading 3 3 3 6" xfId="7655"/>
    <cellStyle name="EYColumnHeading 3 3 3 7" xfId="7656"/>
    <cellStyle name="EYColumnHeading 3 3 4" xfId="7657"/>
    <cellStyle name="EYColumnHeading 3 3 4 2" xfId="7658"/>
    <cellStyle name="EYColumnHeading 3 3 4 3" xfId="7659"/>
    <cellStyle name="EYColumnHeading 3 3 4 4" xfId="7660"/>
    <cellStyle name="EYColumnHeading 3 3 4 5" xfId="7661"/>
    <cellStyle name="EYColumnHeading 3 3 4 6" xfId="7662"/>
    <cellStyle name="EYColumnHeading 3 3 4 7" xfId="7663"/>
    <cellStyle name="EYColumnHeading 3 3 5" xfId="7664"/>
    <cellStyle name="EYColumnHeading 3 3 6" xfId="7665"/>
    <cellStyle name="EYColumnHeading 3 3 7" xfId="7666"/>
    <cellStyle name="EYColumnHeading 3 3 8" xfId="7667"/>
    <cellStyle name="EYColumnHeading 3 3 9" xfId="7668"/>
    <cellStyle name="EYColumnHeading 3 4" xfId="7669"/>
    <cellStyle name="EYColumnHeading 3 4 10" xfId="7670"/>
    <cellStyle name="EYColumnHeading 3 4 11" xfId="7671"/>
    <cellStyle name="EYColumnHeading 3 4 12" xfId="7672"/>
    <cellStyle name="EYColumnHeading 3 4 13" xfId="7673"/>
    <cellStyle name="EYColumnHeading 3 4 14" xfId="7674"/>
    <cellStyle name="EYColumnHeading 3 4 2" xfId="7675"/>
    <cellStyle name="EYColumnHeading 3 4 2 10" xfId="7676"/>
    <cellStyle name="EYColumnHeading 3 4 2 2" xfId="7677"/>
    <cellStyle name="EYColumnHeading 3 4 2 2 2" xfId="7678"/>
    <cellStyle name="EYColumnHeading 3 4 2 2 3" xfId="7679"/>
    <cellStyle name="EYColumnHeading 3 4 2 2 4" xfId="7680"/>
    <cellStyle name="EYColumnHeading 3 4 2 2 5" xfId="7681"/>
    <cellStyle name="EYColumnHeading 3 4 2 2 6" xfId="7682"/>
    <cellStyle name="EYColumnHeading 3 4 2 2 7" xfId="7683"/>
    <cellStyle name="EYColumnHeading 3 4 2 3" xfId="7684"/>
    <cellStyle name="EYColumnHeading 3 4 2 3 2" xfId="7685"/>
    <cellStyle name="EYColumnHeading 3 4 2 3 3" xfId="7686"/>
    <cellStyle name="EYColumnHeading 3 4 2 3 4" xfId="7687"/>
    <cellStyle name="EYColumnHeading 3 4 2 3 5" xfId="7688"/>
    <cellStyle name="EYColumnHeading 3 4 2 3 6" xfId="7689"/>
    <cellStyle name="EYColumnHeading 3 4 2 3 7" xfId="7690"/>
    <cellStyle name="EYColumnHeading 3 4 2 4" xfId="7691"/>
    <cellStyle name="EYColumnHeading 3 4 2 5" xfId="7692"/>
    <cellStyle name="EYColumnHeading 3 4 2 6" xfId="7693"/>
    <cellStyle name="EYColumnHeading 3 4 2 7" xfId="7694"/>
    <cellStyle name="EYColumnHeading 3 4 2 8" xfId="7695"/>
    <cellStyle name="EYColumnHeading 3 4 2 9" xfId="7696"/>
    <cellStyle name="EYColumnHeading 3 4 3" xfId="7697"/>
    <cellStyle name="EYColumnHeading 3 4 3 2" xfId="7698"/>
    <cellStyle name="EYColumnHeading 3 4 3 3" xfId="7699"/>
    <cellStyle name="EYColumnHeading 3 4 3 4" xfId="7700"/>
    <cellStyle name="EYColumnHeading 3 4 3 5" xfId="7701"/>
    <cellStyle name="EYColumnHeading 3 4 3 6" xfId="7702"/>
    <cellStyle name="EYColumnHeading 3 4 3 7" xfId="7703"/>
    <cellStyle name="EYColumnHeading 3 4 4" xfId="7704"/>
    <cellStyle name="EYColumnHeading 3 4 4 2" xfId="7705"/>
    <cellStyle name="EYColumnHeading 3 4 4 3" xfId="7706"/>
    <cellStyle name="EYColumnHeading 3 4 4 4" xfId="7707"/>
    <cellStyle name="EYColumnHeading 3 4 4 5" xfId="7708"/>
    <cellStyle name="EYColumnHeading 3 4 4 6" xfId="7709"/>
    <cellStyle name="EYColumnHeading 3 4 4 7" xfId="7710"/>
    <cellStyle name="EYColumnHeading 3 4 5" xfId="7711"/>
    <cellStyle name="EYColumnHeading 3 4 6" xfId="7712"/>
    <cellStyle name="EYColumnHeading 3 4 7" xfId="7713"/>
    <cellStyle name="EYColumnHeading 3 4 8" xfId="7714"/>
    <cellStyle name="EYColumnHeading 3 4 9" xfId="7715"/>
    <cellStyle name="EYColumnHeading 3 5" xfId="7716"/>
    <cellStyle name="EYColumnHeading 3 5 10" xfId="7717"/>
    <cellStyle name="EYColumnHeading 3 5 11" xfId="7718"/>
    <cellStyle name="EYColumnHeading 3 5 12" xfId="7719"/>
    <cellStyle name="EYColumnHeading 3 5 13" xfId="7720"/>
    <cellStyle name="EYColumnHeading 3 5 14" xfId="7721"/>
    <cellStyle name="EYColumnHeading 3 5 2" xfId="7722"/>
    <cellStyle name="EYColumnHeading 3 5 2 10" xfId="7723"/>
    <cellStyle name="EYColumnHeading 3 5 2 2" xfId="7724"/>
    <cellStyle name="EYColumnHeading 3 5 2 2 2" xfId="7725"/>
    <cellStyle name="EYColumnHeading 3 5 2 2 3" xfId="7726"/>
    <cellStyle name="EYColumnHeading 3 5 2 2 4" xfId="7727"/>
    <cellStyle name="EYColumnHeading 3 5 2 2 5" xfId="7728"/>
    <cellStyle name="EYColumnHeading 3 5 2 2 6" xfId="7729"/>
    <cellStyle name="EYColumnHeading 3 5 2 2 7" xfId="7730"/>
    <cellStyle name="EYColumnHeading 3 5 2 3" xfId="7731"/>
    <cellStyle name="EYColumnHeading 3 5 2 3 2" xfId="7732"/>
    <cellStyle name="EYColumnHeading 3 5 2 3 3" xfId="7733"/>
    <cellStyle name="EYColumnHeading 3 5 2 3 4" xfId="7734"/>
    <cellStyle name="EYColumnHeading 3 5 2 3 5" xfId="7735"/>
    <cellStyle name="EYColumnHeading 3 5 2 3 6" xfId="7736"/>
    <cellStyle name="EYColumnHeading 3 5 2 3 7" xfId="7737"/>
    <cellStyle name="EYColumnHeading 3 5 2 4" xfId="7738"/>
    <cellStyle name="EYColumnHeading 3 5 2 5" xfId="7739"/>
    <cellStyle name="EYColumnHeading 3 5 2 6" xfId="7740"/>
    <cellStyle name="EYColumnHeading 3 5 2 7" xfId="7741"/>
    <cellStyle name="EYColumnHeading 3 5 2 8" xfId="7742"/>
    <cellStyle name="EYColumnHeading 3 5 2 9" xfId="7743"/>
    <cellStyle name="EYColumnHeading 3 5 3" xfId="7744"/>
    <cellStyle name="EYColumnHeading 3 5 3 2" xfId="7745"/>
    <cellStyle name="EYColumnHeading 3 5 3 3" xfId="7746"/>
    <cellStyle name="EYColumnHeading 3 5 3 4" xfId="7747"/>
    <cellStyle name="EYColumnHeading 3 5 3 5" xfId="7748"/>
    <cellStyle name="EYColumnHeading 3 5 3 6" xfId="7749"/>
    <cellStyle name="EYColumnHeading 3 5 3 7" xfId="7750"/>
    <cellStyle name="EYColumnHeading 3 5 4" xfId="7751"/>
    <cellStyle name="EYColumnHeading 3 5 4 2" xfId="7752"/>
    <cellStyle name="EYColumnHeading 3 5 4 3" xfId="7753"/>
    <cellStyle name="EYColumnHeading 3 5 4 4" xfId="7754"/>
    <cellStyle name="EYColumnHeading 3 5 4 5" xfId="7755"/>
    <cellStyle name="EYColumnHeading 3 5 4 6" xfId="7756"/>
    <cellStyle name="EYColumnHeading 3 5 4 7" xfId="7757"/>
    <cellStyle name="EYColumnHeading 3 5 5" xfId="7758"/>
    <cellStyle name="EYColumnHeading 3 5 6" xfId="7759"/>
    <cellStyle name="EYColumnHeading 3 5 7" xfId="7760"/>
    <cellStyle name="EYColumnHeading 3 5 8" xfId="7761"/>
    <cellStyle name="EYColumnHeading 3 5 9" xfId="7762"/>
    <cellStyle name="EYColumnHeading 3 6" xfId="7763"/>
    <cellStyle name="EYColumnHeading 3 6 10" xfId="7764"/>
    <cellStyle name="EYColumnHeading 3 6 2" xfId="7765"/>
    <cellStyle name="EYColumnHeading 3 6 2 2" xfId="7766"/>
    <cellStyle name="EYColumnHeading 3 6 2 3" xfId="7767"/>
    <cellStyle name="EYColumnHeading 3 6 2 4" xfId="7768"/>
    <cellStyle name="EYColumnHeading 3 6 2 5" xfId="7769"/>
    <cellStyle name="EYColumnHeading 3 6 2 6" xfId="7770"/>
    <cellStyle name="EYColumnHeading 3 6 2 7" xfId="7771"/>
    <cellStyle name="EYColumnHeading 3 6 3" xfId="7772"/>
    <cellStyle name="EYColumnHeading 3 6 3 2" xfId="7773"/>
    <cellStyle name="EYColumnHeading 3 6 3 3" xfId="7774"/>
    <cellStyle name="EYColumnHeading 3 6 3 4" xfId="7775"/>
    <cellStyle name="EYColumnHeading 3 6 3 5" xfId="7776"/>
    <cellStyle name="EYColumnHeading 3 6 3 6" xfId="7777"/>
    <cellStyle name="EYColumnHeading 3 6 3 7" xfId="7778"/>
    <cellStyle name="EYColumnHeading 3 6 4" xfId="7779"/>
    <cellStyle name="EYColumnHeading 3 6 5" xfId="7780"/>
    <cellStyle name="EYColumnHeading 3 6 6" xfId="7781"/>
    <cellStyle name="EYColumnHeading 3 6 7" xfId="7782"/>
    <cellStyle name="EYColumnHeading 3 6 8" xfId="7783"/>
    <cellStyle name="EYColumnHeading 3 6 9" xfId="7784"/>
    <cellStyle name="EYColumnHeading 3 7" xfId="7785"/>
    <cellStyle name="EYColumnHeading 3 7 2" xfId="7786"/>
    <cellStyle name="EYColumnHeading 3 7 3" xfId="7787"/>
    <cellStyle name="EYColumnHeading 3 7 4" xfId="7788"/>
    <cellStyle name="EYColumnHeading 3 7 5" xfId="7789"/>
    <cellStyle name="EYColumnHeading 3 7 6" xfId="7790"/>
    <cellStyle name="EYColumnHeading 3 7 7" xfId="7791"/>
    <cellStyle name="EYColumnHeading 3 8" xfId="7792"/>
    <cellStyle name="EYColumnHeading 3 8 2" xfId="7793"/>
    <cellStyle name="EYColumnHeading 3 8 3" xfId="7794"/>
    <cellStyle name="EYColumnHeading 3 8 4" xfId="7795"/>
    <cellStyle name="EYColumnHeading 3 8 5" xfId="7796"/>
    <cellStyle name="EYColumnHeading 3 8 6" xfId="7797"/>
    <cellStyle name="EYColumnHeading 3 8 7" xfId="7798"/>
    <cellStyle name="EYColumnHeading 3 9" xfId="7799"/>
    <cellStyle name="EYColumnHeading 4" xfId="7800"/>
    <cellStyle name="EYColumnHeading 4 10" xfId="7801"/>
    <cellStyle name="EYColumnHeading 4 11" xfId="7802"/>
    <cellStyle name="EYColumnHeading 4 12" xfId="7803"/>
    <cellStyle name="EYColumnHeading 4 13" xfId="7804"/>
    <cellStyle name="EYColumnHeading 4 14" xfId="7805"/>
    <cellStyle name="EYColumnHeading 4 15" xfId="7806"/>
    <cellStyle name="EYColumnHeading 4 2" xfId="7807"/>
    <cellStyle name="EYColumnHeading 4 2 10" xfId="7808"/>
    <cellStyle name="EYColumnHeading 4 2 11" xfId="7809"/>
    <cellStyle name="EYColumnHeading 4 2 12" xfId="7810"/>
    <cellStyle name="EYColumnHeading 4 2 13" xfId="7811"/>
    <cellStyle name="EYColumnHeading 4 2 14" xfId="7812"/>
    <cellStyle name="EYColumnHeading 4 2 2" xfId="7813"/>
    <cellStyle name="EYColumnHeading 4 2 2 10" xfId="7814"/>
    <cellStyle name="EYColumnHeading 4 2 2 2" xfId="7815"/>
    <cellStyle name="EYColumnHeading 4 2 2 2 2" xfId="7816"/>
    <cellStyle name="EYColumnHeading 4 2 2 2 3" xfId="7817"/>
    <cellStyle name="EYColumnHeading 4 2 2 2 4" xfId="7818"/>
    <cellStyle name="EYColumnHeading 4 2 2 2 5" xfId="7819"/>
    <cellStyle name="EYColumnHeading 4 2 2 2 6" xfId="7820"/>
    <cellStyle name="EYColumnHeading 4 2 2 2 7" xfId="7821"/>
    <cellStyle name="EYColumnHeading 4 2 2 3" xfId="7822"/>
    <cellStyle name="EYColumnHeading 4 2 2 3 2" xfId="7823"/>
    <cellStyle name="EYColumnHeading 4 2 2 3 3" xfId="7824"/>
    <cellStyle name="EYColumnHeading 4 2 2 3 4" xfId="7825"/>
    <cellStyle name="EYColumnHeading 4 2 2 3 5" xfId="7826"/>
    <cellStyle name="EYColumnHeading 4 2 2 3 6" xfId="7827"/>
    <cellStyle name="EYColumnHeading 4 2 2 3 7" xfId="7828"/>
    <cellStyle name="EYColumnHeading 4 2 2 4" xfId="7829"/>
    <cellStyle name="EYColumnHeading 4 2 2 5" xfId="7830"/>
    <cellStyle name="EYColumnHeading 4 2 2 6" xfId="7831"/>
    <cellStyle name="EYColumnHeading 4 2 2 7" xfId="7832"/>
    <cellStyle name="EYColumnHeading 4 2 2 8" xfId="7833"/>
    <cellStyle name="EYColumnHeading 4 2 2 9" xfId="7834"/>
    <cellStyle name="EYColumnHeading 4 2 3" xfId="7835"/>
    <cellStyle name="EYColumnHeading 4 2 3 2" xfId="7836"/>
    <cellStyle name="EYColumnHeading 4 2 3 3" xfId="7837"/>
    <cellStyle name="EYColumnHeading 4 2 3 4" xfId="7838"/>
    <cellStyle name="EYColumnHeading 4 2 3 5" xfId="7839"/>
    <cellStyle name="EYColumnHeading 4 2 3 6" xfId="7840"/>
    <cellStyle name="EYColumnHeading 4 2 3 7" xfId="7841"/>
    <cellStyle name="EYColumnHeading 4 2 4" xfId="7842"/>
    <cellStyle name="EYColumnHeading 4 2 4 2" xfId="7843"/>
    <cellStyle name="EYColumnHeading 4 2 4 3" xfId="7844"/>
    <cellStyle name="EYColumnHeading 4 2 4 4" xfId="7845"/>
    <cellStyle name="EYColumnHeading 4 2 4 5" xfId="7846"/>
    <cellStyle name="EYColumnHeading 4 2 4 6" xfId="7847"/>
    <cellStyle name="EYColumnHeading 4 2 4 7" xfId="7848"/>
    <cellStyle name="EYColumnHeading 4 2 5" xfId="7849"/>
    <cellStyle name="EYColumnHeading 4 2 6" xfId="7850"/>
    <cellStyle name="EYColumnHeading 4 2 7" xfId="7851"/>
    <cellStyle name="EYColumnHeading 4 2 8" xfId="7852"/>
    <cellStyle name="EYColumnHeading 4 2 9" xfId="7853"/>
    <cellStyle name="EYColumnHeading 4 3" xfId="7854"/>
    <cellStyle name="EYColumnHeading 4 3 10" xfId="7855"/>
    <cellStyle name="EYColumnHeading 4 3 11" xfId="7856"/>
    <cellStyle name="EYColumnHeading 4 3 12" xfId="7857"/>
    <cellStyle name="EYColumnHeading 4 3 13" xfId="7858"/>
    <cellStyle name="EYColumnHeading 4 3 14" xfId="7859"/>
    <cellStyle name="EYColumnHeading 4 3 2" xfId="7860"/>
    <cellStyle name="EYColumnHeading 4 3 2 10" xfId="7861"/>
    <cellStyle name="EYColumnHeading 4 3 2 2" xfId="7862"/>
    <cellStyle name="EYColumnHeading 4 3 2 2 2" xfId="7863"/>
    <cellStyle name="EYColumnHeading 4 3 2 2 3" xfId="7864"/>
    <cellStyle name="EYColumnHeading 4 3 2 2 4" xfId="7865"/>
    <cellStyle name="EYColumnHeading 4 3 2 2 5" xfId="7866"/>
    <cellStyle name="EYColumnHeading 4 3 2 2 6" xfId="7867"/>
    <cellStyle name="EYColumnHeading 4 3 2 2 7" xfId="7868"/>
    <cellStyle name="EYColumnHeading 4 3 2 3" xfId="7869"/>
    <cellStyle name="EYColumnHeading 4 3 2 3 2" xfId="7870"/>
    <cellStyle name="EYColumnHeading 4 3 2 3 3" xfId="7871"/>
    <cellStyle name="EYColumnHeading 4 3 2 3 4" xfId="7872"/>
    <cellStyle name="EYColumnHeading 4 3 2 3 5" xfId="7873"/>
    <cellStyle name="EYColumnHeading 4 3 2 3 6" xfId="7874"/>
    <cellStyle name="EYColumnHeading 4 3 2 3 7" xfId="7875"/>
    <cellStyle name="EYColumnHeading 4 3 2 4" xfId="7876"/>
    <cellStyle name="EYColumnHeading 4 3 2 5" xfId="7877"/>
    <cellStyle name="EYColumnHeading 4 3 2 6" xfId="7878"/>
    <cellStyle name="EYColumnHeading 4 3 2 7" xfId="7879"/>
    <cellStyle name="EYColumnHeading 4 3 2 8" xfId="7880"/>
    <cellStyle name="EYColumnHeading 4 3 2 9" xfId="7881"/>
    <cellStyle name="EYColumnHeading 4 3 3" xfId="7882"/>
    <cellStyle name="EYColumnHeading 4 3 3 2" xfId="7883"/>
    <cellStyle name="EYColumnHeading 4 3 3 3" xfId="7884"/>
    <cellStyle name="EYColumnHeading 4 3 3 4" xfId="7885"/>
    <cellStyle name="EYColumnHeading 4 3 3 5" xfId="7886"/>
    <cellStyle name="EYColumnHeading 4 3 3 6" xfId="7887"/>
    <cellStyle name="EYColumnHeading 4 3 3 7" xfId="7888"/>
    <cellStyle name="EYColumnHeading 4 3 4" xfId="7889"/>
    <cellStyle name="EYColumnHeading 4 3 4 2" xfId="7890"/>
    <cellStyle name="EYColumnHeading 4 3 4 3" xfId="7891"/>
    <cellStyle name="EYColumnHeading 4 3 4 4" xfId="7892"/>
    <cellStyle name="EYColumnHeading 4 3 4 5" xfId="7893"/>
    <cellStyle name="EYColumnHeading 4 3 4 6" xfId="7894"/>
    <cellStyle name="EYColumnHeading 4 3 4 7" xfId="7895"/>
    <cellStyle name="EYColumnHeading 4 3 5" xfId="7896"/>
    <cellStyle name="EYColumnHeading 4 3 6" xfId="7897"/>
    <cellStyle name="EYColumnHeading 4 3 7" xfId="7898"/>
    <cellStyle name="EYColumnHeading 4 3 8" xfId="7899"/>
    <cellStyle name="EYColumnHeading 4 3 9" xfId="7900"/>
    <cellStyle name="EYColumnHeading 4 4" xfId="7901"/>
    <cellStyle name="EYColumnHeading 4 4 10" xfId="7902"/>
    <cellStyle name="EYColumnHeading 4 4 11" xfId="7903"/>
    <cellStyle name="EYColumnHeading 4 4 12" xfId="7904"/>
    <cellStyle name="EYColumnHeading 4 4 13" xfId="7905"/>
    <cellStyle name="EYColumnHeading 4 4 14" xfId="7906"/>
    <cellStyle name="EYColumnHeading 4 4 2" xfId="7907"/>
    <cellStyle name="EYColumnHeading 4 4 2 10" xfId="7908"/>
    <cellStyle name="EYColumnHeading 4 4 2 2" xfId="7909"/>
    <cellStyle name="EYColumnHeading 4 4 2 2 2" xfId="7910"/>
    <cellStyle name="EYColumnHeading 4 4 2 2 3" xfId="7911"/>
    <cellStyle name="EYColumnHeading 4 4 2 2 4" xfId="7912"/>
    <cellStyle name="EYColumnHeading 4 4 2 2 5" xfId="7913"/>
    <cellStyle name="EYColumnHeading 4 4 2 2 6" xfId="7914"/>
    <cellStyle name="EYColumnHeading 4 4 2 2 7" xfId="7915"/>
    <cellStyle name="EYColumnHeading 4 4 2 3" xfId="7916"/>
    <cellStyle name="EYColumnHeading 4 4 2 3 2" xfId="7917"/>
    <cellStyle name="EYColumnHeading 4 4 2 3 3" xfId="7918"/>
    <cellStyle name="EYColumnHeading 4 4 2 3 4" xfId="7919"/>
    <cellStyle name="EYColumnHeading 4 4 2 3 5" xfId="7920"/>
    <cellStyle name="EYColumnHeading 4 4 2 3 6" xfId="7921"/>
    <cellStyle name="EYColumnHeading 4 4 2 3 7" xfId="7922"/>
    <cellStyle name="EYColumnHeading 4 4 2 4" xfId="7923"/>
    <cellStyle name="EYColumnHeading 4 4 2 5" xfId="7924"/>
    <cellStyle name="EYColumnHeading 4 4 2 6" xfId="7925"/>
    <cellStyle name="EYColumnHeading 4 4 2 7" xfId="7926"/>
    <cellStyle name="EYColumnHeading 4 4 2 8" xfId="7927"/>
    <cellStyle name="EYColumnHeading 4 4 2 9" xfId="7928"/>
    <cellStyle name="EYColumnHeading 4 4 3" xfId="7929"/>
    <cellStyle name="EYColumnHeading 4 4 3 2" xfId="7930"/>
    <cellStyle name="EYColumnHeading 4 4 3 3" xfId="7931"/>
    <cellStyle name="EYColumnHeading 4 4 3 4" xfId="7932"/>
    <cellStyle name="EYColumnHeading 4 4 3 5" xfId="7933"/>
    <cellStyle name="EYColumnHeading 4 4 3 6" xfId="7934"/>
    <cellStyle name="EYColumnHeading 4 4 3 7" xfId="7935"/>
    <cellStyle name="EYColumnHeading 4 4 4" xfId="7936"/>
    <cellStyle name="EYColumnHeading 4 4 4 2" xfId="7937"/>
    <cellStyle name="EYColumnHeading 4 4 4 3" xfId="7938"/>
    <cellStyle name="EYColumnHeading 4 4 4 4" xfId="7939"/>
    <cellStyle name="EYColumnHeading 4 4 4 5" xfId="7940"/>
    <cellStyle name="EYColumnHeading 4 4 4 6" xfId="7941"/>
    <cellStyle name="EYColumnHeading 4 4 4 7" xfId="7942"/>
    <cellStyle name="EYColumnHeading 4 4 5" xfId="7943"/>
    <cellStyle name="EYColumnHeading 4 4 6" xfId="7944"/>
    <cellStyle name="EYColumnHeading 4 4 7" xfId="7945"/>
    <cellStyle name="EYColumnHeading 4 4 8" xfId="7946"/>
    <cellStyle name="EYColumnHeading 4 4 9" xfId="7947"/>
    <cellStyle name="EYColumnHeading 4 5" xfId="7948"/>
    <cellStyle name="EYColumnHeading 4 5 10" xfId="7949"/>
    <cellStyle name="EYColumnHeading 4 5 11" xfId="7950"/>
    <cellStyle name="EYColumnHeading 4 5 12" xfId="7951"/>
    <cellStyle name="EYColumnHeading 4 5 13" xfId="7952"/>
    <cellStyle name="EYColumnHeading 4 5 14" xfId="7953"/>
    <cellStyle name="EYColumnHeading 4 5 2" xfId="7954"/>
    <cellStyle name="EYColumnHeading 4 5 2 10" xfId="7955"/>
    <cellStyle name="EYColumnHeading 4 5 2 2" xfId="7956"/>
    <cellStyle name="EYColumnHeading 4 5 2 2 2" xfId="7957"/>
    <cellStyle name="EYColumnHeading 4 5 2 2 3" xfId="7958"/>
    <cellStyle name="EYColumnHeading 4 5 2 2 4" xfId="7959"/>
    <cellStyle name="EYColumnHeading 4 5 2 2 5" xfId="7960"/>
    <cellStyle name="EYColumnHeading 4 5 2 2 6" xfId="7961"/>
    <cellStyle name="EYColumnHeading 4 5 2 2 7" xfId="7962"/>
    <cellStyle name="EYColumnHeading 4 5 2 3" xfId="7963"/>
    <cellStyle name="EYColumnHeading 4 5 2 3 2" xfId="7964"/>
    <cellStyle name="EYColumnHeading 4 5 2 3 3" xfId="7965"/>
    <cellStyle name="EYColumnHeading 4 5 2 3 4" xfId="7966"/>
    <cellStyle name="EYColumnHeading 4 5 2 3 5" xfId="7967"/>
    <cellStyle name="EYColumnHeading 4 5 2 3 6" xfId="7968"/>
    <cellStyle name="EYColumnHeading 4 5 2 3 7" xfId="7969"/>
    <cellStyle name="EYColumnHeading 4 5 2 4" xfId="7970"/>
    <cellStyle name="EYColumnHeading 4 5 2 5" xfId="7971"/>
    <cellStyle name="EYColumnHeading 4 5 2 6" xfId="7972"/>
    <cellStyle name="EYColumnHeading 4 5 2 7" xfId="7973"/>
    <cellStyle name="EYColumnHeading 4 5 2 8" xfId="7974"/>
    <cellStyle name="EYColumnHeading 4 5 2 9" xfId="7975"/>
    <cellStyle name="EYColumnHeading 4 5 3" xfId="7976"/>
    <cellStyle name="EYColumnHeading 4 5 3 2" xfId="7977"/>
    <cellStyle name="EYColumnHeading 4 5 3 3" xfId="7978"/>
    <cellStyle name="EYColumnHeading 4 5 3 4" xfId="7979"/>
    <cellStyle name="EYColumnHeading 4 5 3 5" xfId="7980"/>
    <cellStyle name="EYColumnHeading 4 5 3 6" xfId="7981"/>
    <cellStyle name="EYColumnHeading 4 5 3 7" xfId="7982"/>
    <cellStyle name="EYColumnHeading 4 5 4" xfId="7983"/>
    <cellStyle name="EYColumnHeading 4 5 4 2" xfId="7984"/>
    <cellStyle name="EYColumnHeading 4 5 4 3" xfId="7985"/>
    <cellStyle name="EYColumnHeading 4 5 4 4" xfId="7986"/>
    <cellStyle name="EYColumnHeading 4 5 4 5" xfId="7987"/>
    <cellStyle name="EYColumnHeading 4 5 4 6" xfId="7988"/>
    <cellStyle name="EYColumnHeading 4 5 4 7" xfId="7989"/>
    <cellStyle name="EYColumnHeading 4 5 5" xfId="7990"/>
    <cellStyle name="EYColumnHeading 4 5 6" xfId="7991"/>
    <cellStyle name="EYColumnHeading 4 5 7" xfId="7992"/>
    <cellStyle name="EYColumnHeading 4 5 8" xfId="7993"/>
    <cellStyle name="EYColumnHeading 4 5 9" xfId="7994"/>
    <cellStyle name="EYColumnHeading 4 6" xfId="7995"/>
    <cellStyle name="EYColumnHeading 4 6 10" xfId="7996"/>
    <cellStyle name="EYColumnHeading 4 6 2" xfId="7997"/>
    <cellStyle name="EYColumnHeading 4 6 2 2" xfId="7998"/>
    <cellStyle name="EYColumnHeading 4 6 2 3" xfId="7999"/>
    <cellStyle name="EYColumnHeading 4 6 2 4" xfId="8000"/>
    <cellStyle name="EYColumnHeading 4 6 2 5" xfId="8001"/>
    <cellStyle name="EYColumnHeading 4 6 2 6" xfId="8002"/>
    <cellStyle name="EYColumnHeading 4 6 2 7" xfId="8003"/>
    <cellStyle name="EYColumnHeading 4 6 3" xfId="8004"/>
    <cellStyle name="EYColumnHeading 4 6 3 2" xfId="8005"/>
    <cellStyle name="EYColumnHeading 4 6 3 3" xfId="8006"/>
    <cellStyle name="EYColumnHeading 4 6 3 4" xfId="8007"/>
    <cellStyle name="EYColumnHeading 4 6 3 5" xfId="8008"/>
    <cellStyle name="EYColumnHeading 4 6 3 6" xfId="8009"/>
    <cellStyle name="EYColumnHeading 4 6 3 7" xfId="8010"/>
    <cellStyle name="EYColumnHeading 4 6 4" xfId="8011"/>
    <cellStyle name="EYColumnHeading 4 6 5" xfId="8012"/>
    <cellStyle name="EYColumnHeading 4 6 6" xfId="8013"/>
    <cellStyle name="EYColumnHeading 4 6 7" xfId="8014"/>
    <cellStyle name="EYColumnHeading 4 6 8" xfId="8015"/>
    <cellStyle name="EYColumnHeading 4 6 9" xfId="8016"/>
    <cellStyle name="EYColumnHeading 4 7" xfId="8017"/>
    <cellStyle name="EYColumnHeading 4 7 2" xfId="8018"/>
    <cellStyle name="EYColumnHeading 4 7 3" xfId="8019"/>
    <cellStyle name="EYColumnHeading 4 7 4" xfId="8020"/>
    <cellStyle name="EYColumnHeading 4 7 5" xfId="8021"/>
    <cellStyle name="EYColumnHeading 4 7 6" xfId="8022"/>
    <cellStyle name="EYColumnHeading 4 7 7" xfId="8023"/>
    <cellStyle name="EYColumnHeading 4 8" xfId="8024"/>
    <cellStyle name="EYColumnHeading 4 8 2" xfId="8025"/>
    <cellStyle name="EYColumnHeading 4 8 3" xfId="8026"/>
    <cellStyle name="EYColumnHeading 4 8 4" xfId="8027"/>
    <cellStyle name="EYColumnHeading 4 8 5" xfId="8028"/>
    <cellStyle name="EYColumnHeading 4 8 6" xfId="8029"/>
    <cellStyle name="EYColumnHeading 4 8 7" xfId="8030"/>
    <cellStyle name="EYColumnHeading 4 9" xfId="8031"/>
    <cellStyle name="EYColumnHeading 5" xfId="8032"/>
    <cellStyle name="EYColumnHeading 5 10" xfId="8033"/>
    <cellStyle name="EYColumnHeading 5 11" xfId="8034"/>
    <cellStyle name="EYColumnHeading 5 12" xfId="8035"/>
    <cellStyle name="EYColumnHeading 5 13" xfId="8036"/>
    <cellStyle name="EYColumnHeading 5 14" xfId="8037"/>
    <cellStyle name="EYColumnHeading 5 2" xfId="8038"/>
    <cellStyle name="EYColumnHeading 5 2 10" xfId="8039"/>
    <cellStyle name="EYColumnHeading 5 2 2" xfId="8040"/>
    <cellStyle name="EYColumnHeading 5 2 2 2" xfId="8041"/>
    <cellStyle name="EYColumnHeading 5 2 2 3" xfId="8042"/>
    <cellStyle name="EYColumnHeading 5 2 2 4" xfId="8043"/>
    <cellStyle name="EYColumnHeading 5 2 2 5" xfId="8044"/>
    <cellStyle name="EYColumnHeading 5 2 2 6" xfId="8045"/>
    <cellStyle name="EYColumnHeading 5 2 2 7" xfId="8046"/>
    <cellStyle name="EYColumnHeading 5 2 3" xfId="8047"/>
    <cellStyle name="EYColumnHeading 5 2 3 2" xfId="8048"/>
    <cellStyle name="EYColumnHeading 5 2 3 3" xfId="8049"/>
    <cellStyle name="EYColumnHeading 5 2 3 4" xfId="8050"/>
    <cellStyle name="EYColumnHeading 5 2 3 5" xfId="8051"/>
    <cellStyle name="EYColumnHeading 5 2 3 6" xfId="8052"/>
    <cellStyle name="EYColumnHeading 5 2 3 7" xfId="8053"/>
    <cellStyle name="EYColumnHeading 5 2 4" xfId="8054"/>
    <cellStyle name="EYColumnHeading 5 2 5" xfId="8055"/>
    <cellStyle name="EYColumnHeading 5 2 6" xfId="8056"/>
    <cellStyle name="EYColumnHeading 5 2 7" xfId="8057"/>
    <cellStyle name="EYColumnHeading 5 2 8" xfId="8058"/>
    <cellStyle name="EYColumnHeading 5 2 9" xfId="8059"/>
    <cellStyle name="EYColumnHeading 5 3" xfId="8060"/>
    <cellStyle name="EYColumnHeading 5 3 2" xfId="8061"/>
    <cellStyle name="EYColumnHeading 5 3 3" xfId="8062"/>
    <cellStyle name="EYColumnHeading 5 3 4" xfId="8063"/>
    <cellStyle name="EYColumnHeading 5 3 5" xfId="8064"/>
    <cellStyle name="EYColumnHeading 5 3 6" xfId="8065"/>
    <cellStyle name="EYColumnHeading 5 3 7" xfId="8066"/>
    <cellStyle name="EYColumnHeading 5 4" xfId="8067"/>
    <cellStyle name="EYColumnHeading 5 4 2" xfId="8068"/>
    <cellStyle name="EYColumnHeading 5 4 3" xfId="8069"/>
    <cellStyle name="EYColumnHeading 5 4 4" xfId="8070"/>
    <cellStyle name="EYColumnHeading 5 4 5" xfId="8071"/>
    <cellStyle name="EYColumnHeading 5 4 6" xfId="8072"/>
    <cellStyle name="EYColumnHeading 5 4 7" xfId="8073"/>
    <cellStyle name="EYColumnHeading 5 5" xfId="8074"/>
    <cellStyle name="EYColumnHeading 5 6" xfId="8075"/>
    <cellStyle name="EYColumnHeading 5 7" xfId="8076"/>
    <cellStyle name="EYColumnHeading 5 8" xfId="8077"/>
    <cellStyle name="EYColumnHeading 5 9" xfId="8078"/>
    <cellStyle name="EYColumnHeading 6" xfId="8079"/>
    <cellStyle name="EYColumnHeading 6 10" xfId="8080"/>
    <cellStyle name="EYColumnHeading 6 2" xfId="8081"/>
    <cellStyle name="EYColumnHeading 6 2 2" xfId="8082"/>
    <cellStyle name="EYColumnHeading 6 2 3" xfId="8083"/>
    <cellStyle name="EYColumnHeading 6 2 4" xfId="8084"/>
    <cellStyle name="EYColumnHeading 6 2 5" xfId="8085"/>
    <cellStyle name="EYColumnHeading 6 2 6" xfId="8086"/>
    <cellStyle name="EYColumnHeading 6 2 7" xfId="8087"/>
    <cellStyle name="EYColumnHeading 6 3" xfId="8088"/>
    <cellStyle name="EYColumnHeading 6 3 2" xfId="8089"/>
    <cellStyle name="EYColumnHeading 6 3 3" xfId="8090"/>
    <cellStyle name="EYColumnHeading 6 3 4" xfId="8091"/>
    <cellStyle name="EYColumnHeading 6 3 5" xfId="8092"/>
    <cellStyle name="EYColumnHeading 6 3 6" xfId="8093"/>
    <cellStyle name="EYColumnHeading 6 3 7" xfId="8094"/>
    <cellStyle name="EYColumnHeading 6 4" xfId="8095"/>
    <cellStyle name="EYColumnHeading 6 5" xfId="8096"/>
    <cellStyle name="EYColumnHeading 6 6" xfId="8097"/>
    <cellStyle name="EYColumnHeading 6 7" xfId="8098"/>
    <cellStyle name="EYColumnHeading 6 8" xfId="8099"/>
    <cellStyle name="EYColumnHeading 6 9" xfId="8100"/>
    <cellStyle name="EYColumnHeading 7" xfId="8101"/>
    <cellStyle name="EYColumnHeading 7 2" xfId="8102"/>
    <cellStyle name="EYColumnHeading 7 3" xfId="8103"/>
    <cellStyle name="EYColumnHeading 7 4" xfId="8104"/>
    <cellStyle name="EYColumnHeading 7 5" xfId="8105"/>
    <cellStyle name="EYColumnHeading 7 6" xfId="8106"/>
    <cellStyle name="EYColumnHeading 7 7" xfId="8107"/>
    <cellStyle name="EYColumnHeading 8" xfId="8108"/>
    <cellStyle name="EYColumnHeading 8 2" xfId="8109"/>
    <cellStyle name="EYColumnHeading 8 3" xfId="8110"/>
    <cellStyle name="EYColumnHeading 8 4" xfId="8111"/>
    <cellStyle name="EYColumnHeading 8 5" xfId="8112"/>
    <cellStyle name="EYColumnHeading 8 6" xfId="8113"/>
    <cellStyle name="EYColumnHeading 8 7" xfId="8114"/>
    <cellStyle name="EYColumnHeading 9" xfId="8115"/>
    <cellStyle name="EYColumnHeadingItalic" xfId="8116"/>
    <cellStyle name="EYColumnHeadingItalic 10" xfId="8117"/>
    <cellStyle name="EYColumnHeadingItalic 11" xfId="8118"/>
    <cellStyle name="EYColumnHeadingItalic 2" xfId="8119"/>
    <cellStyle name="EYColumnHeadingItalic 2 10" xfId="8120"/>
    <cellStyle name="EYColumnHeadingItalic 2 11" xfId="8121"/>
    <cellStyle name="EYColumnHeadingItalic 2 12" xfId="8122"/>
    <cellStyle name="EYColumnHeadingItalic 2 13" xfId="8123"/>
    <cellStyle name="EYColumnHeadingItalic 2 14" xfId="8124"/>
    <cellStyle name="EYColumnHeadingItalic 2 15" xfId="8125"/>
    <cellStyle name="EYColumnHeadingItalic 2 16" xfId="8126"/>
    <cellStyle name="EYColumnHeadingItalic 2 17" xfId="8127"/>
    <cellStyle name="EYColumnHeadingItalic 2 2" xfId="8128"/>
    <cellStyle name="EYColumnHeadingItalic 2 2 10" xfId="8129"/>
    <cellStyle name="EYColumnHeadingItalic 2 2 11" xfId="8130"/>
    <cellStyle name="EYColumnHeadingItalic 2 2 12" xfId="8131"/>
    <cellStyle name="EYColumnHeadingItalic 2 2 13" xfId="8132"/>
    <cellStyle name="EYColumnHeadingItalic 2 2 14" xfId="8133"/>
    <cellStyle name="EYColumnHeadingItalic 2 2 2" xfId="8134"/>
    <cellStyle name="EYColumnHeadingItalic 2 2 2 10" xfId="8135"/>
    <cellStyle name="EYColumnHeadingItalic 2 2 2 2" xfId="8136"/>
    <cellStyle name="EYColumnHeadingItalic 2 2 2 2 2" xfId="8137"/>
    <cellStyle name="EYColumnHeadingItalic 2 2 2 2 3" xfId="8138"/>
    <cellStyle name="EYColumnHeadingItalic 2 2 2 2 4" xfId="8139"/>
    <cellStyle name="EYColumnHeadingItalic 2 2 2 2 5" xfId="8140"/>
    <cellStyle name="EYColumnHeadingItalic 2 2 2 2 6" xfId="8141"/>
    <cellStyle name="EYColumnHeadingItalic 2 2 2 2 7" xfId="8142"/>
    <cellStyle name="EYColumnHeadingItalic 2 2 2 3" xfId="8143"/>
    <cellStyle name="EYColumnHeadingItalic 2 2 2 3 2" xfId="8144"/>
    <cellStyle name="EYColumnHeadingItalic 2 2 2 3 3" xfId="8145"/>
    <cellStyle name="EYColumnHeadingItalic 2 2 2 3 4" xfId="8146"/>
    <cellStyle name="EYColumnHeadingItalic 2 2 2 3 5" xfId="8147"/>
    <cellStyle name="EYColumnHeadingItalic 2 2 2 3 6" xfId="8148"/>
    <cellStyle name="EYColumnHeadingItalic 2 2 2 3 7" xfId="8149"/>
    <cellStyle name="EYColumnHeadingItalic 2 2 2 4" xfId="8150"/>
    <cellStyle name="EYColumnHeadingItalic 2 2 2 5" xfId="8151"/>
    <cellStyle name="EYColumnHeadingItalic 2 2 2 6" xfId="8152"/>
    <cellStyle name="EYColumnHeadingItalic 2 2 2 7" xfId="8153"/>
    <cellStyle name="EYColumnHeadingItalic 2 2 2 8" xfId="8154"/>
    <cellStyle name="EYColumnHeadingItalic 2 2 2 9" xfId="8155"/>
    <cellStyle name="EYColumnHeadingItalic 2 2 3" xfId="8156"/>
    <cellStyle name="EYColumnHeadingItalic 2 2 3 2" xfId="8157"/>
    <cellStyle name="EYColumnHeadingItalic 2 2 3 3" xfId="8158"/>
    <cellStyle name="EYColumnHeadingItalic 2 2 3 4" xfId="8159"/>
    <cellStyle name="EYColumnHeadingItalic 2 2 3 5" xfId="8160"/>
    <cellStyle name="EYColumnHeadingItalic 2 2 3 6" xfId="8161"/>
    <cellStyle name="EYColumnHeadingItalic 2 2 3 7" xfId="8162"/>
    <cellStyle name="EYColumnHeadingItalic 2 2 4" xfId="8163"/>
    <cellStyle name="EYColumnHeadingItalic 2 2 4 2" xfId="8164"/>
    <cellStyle name="EYColumnHeadingItalic 2 2 4 3" xfId="8165"/>
    <cellStyle name="EYColumnHeadingItalic 2 2 4 4" xfId="8166"/>
    <cellStyle name="EYColumnHeadingItalic 2 2 4 5" xfId="8167"/>
    <cellStyle name="EYColumnHeadingItalic 2 2 4 6" xfId="8168"/>
    <cellStyle name="EYColumnHeadingItalic 2 2 4 7" xfId="8169"/>
    <cellStyle name="EYColumnHeadingItalic 2 2 5" xfId="8170"/>
    <cellStyle name="EYColumnHeadingItalic 2 2 6" xfId="8171"/>
    <cellStyle name="EYColumnHeadingItalic 2 2 7" xfId="8172"/>
    <cellStyle name="EYColumnHeadingItalic 2 2 8" xfId="8173"/>
    <cellStyle name="EYColumnHeadingItalic 2 2 9" xfId="8174"/>
    <cellStyle name="EYColumnHeadingItalic 2 3" xfId="8175"/>
    <cellStyle name="EYColumnHeadingItalic 2 3 10" xfId="8176"/>
    <cellStyle name="EYColumnHeadingItalic 2 3 11" xfId="8177"/>
    <cellStyle name="EYColumnHeadingItalic 2 3 12" xfId="8178"/>
    <cellStyle name="EYColumnHeadingItalic 2 3 13" xfId="8179"/>
    <cellStyle name="EYColumnHeadingItalic 2 3 14" xfId="8180"/>
    <cellStyle name="EYColumnHeadingItalic 2 3 2" xfId="8181"/>
    <cellStyle name="EYColumnHeadingItalic 2 3 2 10" xfId="8182"/>
    <cellStyle name="EYColumnHeadingItalic 2 3 2 2" xfId="8183"/>
    <cellStyle name="EYColumnHeadingItalic 2 3 2 2 2" xfId="8184"/>
    <cellStyle name="EYColumnHeadingItalic 2 3 2 2 3" xfId="8185"/>
    <cellStyle name="EYColumnHeadingItalic 2 3 2 2 4" xfId="8186"/>
    <cellStyle name="EYColumnHeadingItalic 2 3 2 2 5" xfId="8187"/>
    <cellStyle name="EYColumnHeadingItalic 2 3 2 2 6" xfId="8188"/>
    <cellStyle name="EYColumnHeadingItalic 2 3 2 2 7" xfId="8189"/>
    <cellStyle name="EYColumnHeadingItalic 2 3 2 3" xfId="8190"/>
    <cellStyle name="EYColumnHeadingItalic 2 3 2 3 2" xfId="8191"/>
    <cellStyle name="EYColumnHeadingItalic 2 3 2 3 3" xfId="8192"/>
    <cellStyle name="EYColumnHeadingItalic 2 3 2 3 4" xfId="8193"/>
    <cellStyle name="EYColumnHeadingItalic 2 3 2 3 5" xfId="8194"/>
    <cellStyle name="EYColumnHeadingItalic 2 3 2 3 6" xfId="8195"/>
    <cellStyle name="EYColumnHeadingItalic 2 3 2 3 7" xfId="8196"/>
    <cellStyle name="EYColumnHeadingItalic 2 3 2 4" xfId="8197"/>
    <cellStyle name="EYColumnHeadingItalic 2 3 2 5" xfId="8198"/>
    <cellStyle name="EYColumnHeadingItalic 2 3 2 6" xfId="8199"/>
    <cellStyle name="EYColumnHeadingItalic 2 3 2 7" xfId="8200"/>
    <cellStyle name="EYColumnHeadingItalic 2 3 2 8" xfId="8201"/>
    <cellStyle name="EYColumnHeadingItalic 2 3 2 9" xfId="8202"/>
    <cellStyle name="EYColumnHeadingItalic 2 3 3" xfId="8203"/>
    <cellStyle name="EYColumnHeadingItalic 2 3 3 2" xfId="8204"/>
    <cellStyle name="EYColumnHeadingItalic 2 3 3 3" xfId="8205"/>
    <cellStyle name="EYColumnHeadingItalic 2 3 3 4" xfId="8206"/>
    <cellStyle name="EYColumnHeadingItalic 2 3 3 5" xfId="8207"/>
    <cellStyle name="EYColumnHeadingItalic 2 3 3 6" xfId="8208"/>
    <cellStyle name="EYColumnHeadingItalic 2 3 3 7" xfId="8209"/>
    <cellStyle name="EYColumnHeadingItalic 2 3 4" xfId="8210"/>
    <cellStyle name="EYColumnHeadingItalic 2 3 4 2" xfId="8211"/>
    <cellStyle name="EYColumnHeadingItalic 2 3 4 3" xfId="8212"/>
    <cellStyle name="EYColumnHeadingItalic 2 3 4 4" xfId="8213"/>
    <cellStyle name="EYColumnHeadingItalic 2 3 4 5" xfId="8214"/>
    <cellStyle name="EYColumnHeadingItalic 2 3 4 6" xfId="8215"/>
    <cellStyle name="EYColumnHeadingItalic 2 3 4 7" xfId="8216"/>
    <cellStyle name="EYColumnHeadingItalic 2 3 5" xfId="8217"/>
    <cellStyle name="EYColumnHeadingItalic 2 3 6" xfId="8218"/>
    <cellStyle name="EYColumnHeadingItalic 2 3 7" xfId="8219"/>
    <cellStyle name="EYColumnHeadingItalic 2 3 8" xfId="8220"/>
    <cellStyle name="EYColumnHeadingItalic 2 3 9" xfId="8221"/>
    <cellStyle name="EYColumnHeadingItalic 2 4" xfId="8222"/>
    <cellStyle name="EYColumnHeadingItalic 2 4 10" xfId="8223"/>
    <cellStyle name="EYColumnHeadingItalic 2 4 11" xfId="8224"/>
    <cellStyle name="EYColumnHeadingItalic 2 4 12" xfId="8225"/>
    <cellStyle name="EYColumnHeadingItalic 2 4 13" xfId="8226"/>
    <cellStyle name="EYColumnHeadingItalic 2 4 14" xfId="8227"/>
    <cellStyle name="EYColumnHeadingItalic 2 4 2" xfId="8228"/>
    <cellStyle name="EYColumnHeadingItalic 2 4 2 10" xfId="8229"/>
    <cellStyle name="EYColumnHeadingItalic 2 4 2 2" xfId="8230"/>
    <cellStyle name="EYColumnHeadingItalic 2 4 2 2 2" xfId="8231"/>
    <cellStyle name="EYColumnHeadingItalic 2 4 2 2 3" xfId="8232"/>
    <cellStyle name="EYColumnHeadingItalic 2 4 2 2 4" xfId="8233"/>
    <cellStyle name="EYColumnHeadingItalic 2 4 2 2 5" xfId="8234"/>
    <cellStyle name="EYColumnHeadingItalic 2 4 2 2 6" xfId="8235"/>
    <cellStyle name="EYColumnHeadingItalic 2 4 2 2 7" xfId="8236"/>
    <cellStyle name="EYColumnHeadingItalic 2 4 2 3" xfId="8237"/>
    <cellStyle name="EYColumnHeadingItalic 2 4 2 3 2" xfId="8238"/>
    <cellStyle name="EYColumnHeadingItalic 2 4 2 3 3" xfId="8239"/>
    <cellStyle name="EYColumnHeadingItalic 2 4 2 3 4" xfId="8240"/>
    <cellStyle name="EYColumnHeadingItalic 2 4 2 3 5" xfId="8241"/>
    <cellStyle name="EYColumnHeadingItalic 2 4 2 3 6" xfId="8242"/>
    <cellStyle name="EYColumnHeadingItalic 2 4 2 3 7" xfId="8243"/>
    <cellStyle name="EYColumnHeadingItalic 2 4 2 4" xfId="8244"/>
    <cellStyle name="EYColumnHeadingItalic 2 4 2 5" xfId="8245"/>
    <cellStyle name="EYColumnHeadingItalic 2 4 2 6" xfId="8246"/>
    <cellStyle name="EYColumnHeadingItalic 2 4 2 7" xfId="8247"/>
    <cellStyle name="EYColumnHeadingItalic 2 4 2 8" xfId="8248"/>
    <cellStyle name="EYColumnHeadingItalic 2 4 2 9" xfId="8249"/>
    <cellStyle name="EYColumnHeadingItalic 2 4 3" xfId="8250"/>
    <cellStyle name="EYColumnHeadingItalic 2 4 3 2" xfId="8251"/>
    <cellStyle name="EYColumnHeadingItalic 2 4 3 3" xfId="8252"/>
    <cellStyle name="EYColumnHeadingItalic 2 4 3 4" xfId="8253"/>
    <cellStyle name="EYColumnHeadingItalic 2 4 3 5" xfId="8254"/>
    <cellStyle name="EYColumnHeadingItalic 2 4 3 6" xfId="8255"/>
    <cellStyle name="EYColumnHeadingItalic 2 4 3 7" xfId="8256"/>
    <cellStyle name="EYColumnHeadingItalic 2 4 4" xfId="8257"/>
    <cellStyle name="EYColumnHeadingItalic 2 4 4 2" xfId="8258"/>
    <cellStyle name="EYColumnHeadingItalic 2 4 4 3" xfId="8259"/>
    <cellStyle name="EYColumnHeadingItalic 2 4 4 4" xfId="8260"/>
    <cellStyle name="EYColumnHeadingItalic 2 4 4 5" xfId="8261"/>
    <cellStyle name="EYColumnHeadingItalic 2 4 4 6" xfId="8262"/>
    <cellStyle name="EYColumnHeadingItalic 2 4 4 7" xfId="8263"/>
    <cellStyle name="EYColumnHeadingItalic 2 4 5" xfId="8264"/>
    <cellStyle name="EYColumnHeadingItalic 2 4 6" xfId="8265"/>
    <cellStyle name="EYColumnHeadingItalic 2 4 7" xfId="8266"/>
    <cellStyle name="EYColumnHeadingItalic 2 4 8" xfId="8267"/>
    <cellStyle name="EYColumnHeadingItalic 2 4 9" xfId="8268"/>
    <cellStyle name="EYColumnHeadingItalic 2 5" xfId="8269"/>
    <cellStyle name="EYColumnHeadingItalic 2 5 10" xfId="8270"/>
    <cellStyle name="EYColumnHeadingItalic 2 5 11" xfId="8271"/>
    <cellStyle name="EYColumnHeadingItalic 2 5 12" xfId="8272"/>
    <cellStyle name="EYColumnHeadingItalic 2 5 13" xfId="8273"/>
    <cellStyle name="EYColumnHeadingItalic 2 5 14" xfId="8274"/>
    <cellStyle name="EYColumnHeadingItalic 2 5 2" xfId="8275"/>
    <cellStyle name="EYColumnHeadingItalic 2 5 2 10" xfId="8276"/>
    <cellStyle name="EYColumnHeadingItalic 2 5 2 2" xfId="8277"/>
    <cellStyle name="EYColumnHeadingItalic 2 5 2 2 2" xfId="8278"/>
    <cellStyle name="EYColumnHeadingItalic 2 5 2 2 3" xfId="8279"/>
    <cellStyle name="EYColumnHeadingItalic 2 5 2 2 4" xfId="8280"/>
    <cellStyle name="EYColumnHeadingItalic 2 5 2 2 5" xfId="8281"/>
    <cellStyle name="EYColumnHeadingItalic 2 5 2 2 6" xfId="8282"/>
    <cellStyle name="EYColumnHeadingItalic 2 5 2 2 7" xfId="8283"/>
    <cellStyle name="EYColumnHeadingItalic 2 5 2 3" xfId="8284"/>
    <cellStyle name="EYColumnHeadingItalic 2 5 2 3 2" xfId="8285"/>
    <cellStyle name="EYColumnHeadingItalic 2 5 2 3 3" xfId="8286"/>
    <cellStyle name="EYColumnHeadingItalic 2 5 2 3 4" xfId="8287"/>
    <cellStyle name="EYColumnHeadingItalic 2 5 2 3 5" xfId="8288"/>
    <cellStyle name="EYColumnHeadingItalic 2 5 2 3 6" xfId="8289"/>
    <cellStyle name="EYColumnHeadingItalic 2 5 2 3 7" xfId="8290"/>
    <cellStyle name="EYColumnHeadingItalic 2 5 2 4" xfId="8291"/>
    <cellStyle name="EYColumnHeadingItalic 2 5 2 5" xfId="8292"/>
    <cellStyle name="EYColumnHeadingItalic 2 5 2 6" xfId="8293"/>
    <cellStyle name="EYColumnHeadingItalic 2 5 2 7" xfId="8294"/>
    <cellStyle name="EYColumnHeadingItalic 2 5 2 8" xfId="8295"/>
    <cellStyle name="EYColumnHeadingItalic 2 5 2 9" xfId="8296"/>
    <cellStyle name="EYColumnHeadingItalic 2 5 3" xfId="8297"/>
    <cellStyle name="EYColumnHeadingItalic 2 5 3 2" xfId="8298"/>
    <cellStyle name="EYColumnHeadingItalic 2 5 3 3" xfId="8299"/>
    <cellStyle name="EYColumnHeadingItalic 2 5 3 4" xfId="8300"/>
    <cellStyle name="EYColumnHeadingItalic 2 5 3 5" xfId="8301"/>
    <cellStyle name="EYColumnHeadingItalic 2 5 3 6" xfId="8302"/>
    <cellStyle name="EYColumnHeadingItalic 2 5 3 7" xfId="8303"/>
    <cellStyle name="EYColumnHeadingItalic 2 5 4" xfId="8304"/>
    <cellStyle name="EYColumnHeadingItalic 2 5 4 2" xfId="8305"/>
    <cellStyle name="EYColumnHeadingItalic 2 5 4 3" xfId="8306"/>
    <cellStyle name="EYColumnHeadingItalic 2 5 4 4" xfId="8307"/>
    <cellStyle name="EYColumnHeadingItalic 2 5 4 5" xfId="8308"/>
    <cellStyle name="EYColumnHeadingItalic 2 5 4 6" xfId="8309"/>
    <cellStyle name="EYColumnHeadingItalic 2 5 4 7" xfId="8310"/>
    <cellStyle name="EYColumnHeadingItalic 2 5 5" xfId="8311"/>
    <cellStyle name="EYColumnHeadingItalic 2 5 6" xfId="8312"/>
    <cellStyle name="EYColumnHeadingItalic 2 5 7" xfId="8313"/>
    <cellStyle name="EYColumnHeadingItalic 2 5 8" xfId="8314"/>
    <cellStyle name="EYColumnHeadingItalic 2 5 9" xfId="8315"/>
    <cellStyle name="EYColumnHeadingItalic 2 6" xfId="8316"/>
    <cellStyle name="EYColumnHeadingItalic 2 6 10" xfId="8317"/>
    <cellStyle name="EYColumnHeadingItalic 2 6 2" xfId="8318"/>
    <cellStyle name="EYColumnHeadingItalic 2 6 2 2" xfId="8319"/>
    <cellStyle name="EYColumnHeadingItalic 2 6 2 3" xfId="8320"/>
    <cellStyle name="EYColumnHeadingItalic 2 6 2 4" xfId="8321"/>
    <cellStyle name="EYColumnHeadingItalic 2 6 2 5" xfId="8322"/>
    <cellStyle name="EYColumnHeadingItalic 2 6 2 6" xfId="8323"/>
    <cellStyle name="EYColumnHeadingItalic 2 6 2 7" xfId="8324"/>
    <cellStyle name="EYColumnHeadingItalic 2 6 3" xfId="8325"/>
    <cellStyle name="EYColumnHeadingItalic 2 6 3 2" xfId="8326"/>
    <cellStyle name="EYColumnHeadingItalic 2 6 3 3" xfId="8327"/>
    <cellStyle name="EYColumnHeadingItalic 2 6 3 4" xfId="8328"/>
    <cellStyle name="EYColumnHeadingItalic 2 6 3 5" xfId="8329"/>
    <cellStyle name="EYColumnHeadingItalic 2 6 3 6" xfId="8330"/>
    <cellStyle name="EYColumnHeadingItalic 2 6 3 7" xfId="8331"/>
    <cellStyle name="EYColumnHeadingItalic 2 6 4" xfId="8332"/>
    <cellStyle name="EYColumnHeadingItalic 2 6 5" xfId="8333"/>
    <cellStyle name="EYColumnHeadingItalic 2 6 6" xfId="8334"/>
    <cellStyle name="EYColumnHeadingItalic 2 6 7" xfId="8335"/>
    <cellStyle name="EYColumnHeadingItalic 2 6 8" xfId="8336"/>
    <cellStyle name="EYColumnHeadingItalic 2 6 9" xfId="8337"/>
    <cellStyle name="EYColumnHeadingItalic 2 7" xfId="8338"/>
    <cellStyle name="EYColumnHeadingItalic 2 7 2" xfId="8339"/>
    <cellStyle name="EYColumnHeadingItalic 2 7 3" xfId="8340"/>
    <cellStyle name="EYColumnHeadingItalic 2 7 4" xfId="8341"/>
    <cellStyle name="EYColumnHeadingItalic 2 7 5" xfId="8342"/>
    <cellStyle name="EYColumnHeadingItalic 2 7 6" xfId="8343"/>
    <cellStyle name="EYColumnHeadingItalic 2 7 7" xfId="8344"/>
    <cellStyle name="EYColumnHeadingItalic 2 8" xfId="8345"/>
    <cellStyle name="EYColumnHeadingItalic 2 8 2" xfId="8346"/>
    <cellStyle name="EYColumnHeadingItalic 2 8 3" xfId="8347"/>
    <cellStyle name="EYColumnHeadingItalic 2 8 4" xfId="8348"/>
    <cellStyle name="EYColumnHeadingItalic 2 8 5" xfId="8349"/>
    <cellStyle name="EYColumnHeadingItalic 2 8 6" xfId="8350"/>
    <cellStyle name="EYColumnHeadingItalic 2 8 7" xfId="8351"/>
    <cellStyle name="EYColumnHeadingItalic 2 9" xfId="8352"/>
    <cellStyle name="EYColumnHeadingItalic 3" xfId="8353"/>
    <cellStyle name="EYColumnHeadingItalic 3 10" xfId="8354"/>
    <cellStyle name="EYColumnHeadingItalic 3 11" xfId="8355"/>
    <cellStyle name="EYColumnHeadingItalic 3 12" xfId="8356"/>
    <cellStyle name="EYColumnHeadingItalic 3 13" xfId="8357"/>
    <cellStyle name="EYColumnHeadingItalic 3 14" xfId="8358"/>
    <cellStyle name="EYColumnHeadingItalic 3 15" xfId="8359"/>
    <cellStyle name="EYColumnHeadingItalic 3 2" xfId="8360"/>
    <cellStyle name="EYColumnHeadingItalic 3 2 10" xfId="8361"/>
    <cellStyle name="EYColumnHeadingItalic 3 2 11" xfId="8362"/>
    <cellStyle name="EYColumnHeadingItalic 3 2 12" xfId="8363"/>
    <cellStyle name="EYColumnHeadingItalic 3 2 13" xfId="8364"/>
    <cellStyle name="EYColumnHeadingItalic 3 2 14" xfId="8365"/>
    <cellStyle name="EYColumnHeadingItalic 3 2 2" xfId="8366"/>
    <cellStyle name="EYColumnHeadingItalic 3 2 2 10" xfId="8367"/>
    <cellStyle name="EYColumnHeadingItalic 3 2 2 2" xfId="8368"/>
    <cellStyle name="EYColumnHeadingItalic 3 2 2 2 2" xfId="8369"/>
    <cellStyle name="EYColumnHeadingItalic 3 2 2 2 3" xfId="8370"/>
    <cellStyle name="EYColumnHeadingItalic 3 2 2 2 4" xfId="8371"/>
    <cellStyle name="EYColumnHeadingItalic 3 2 2 2 5" xfId="8372"/>
    <cellStyle name="EYColumnHeadingItalic 3 2 2 2 6" xfId="8373"/>
    <cellStyle name="EYColumnHeadingItalic 3 2 2 2 7" xfId="8374"/>
    <cellStyle name="EYColumnHeadingItalic 3 2 2 3" xfId="8375"/>
    <cellStyle name="EYColumnHeadingItalic 3 2 2 3 2" xfId="8376"/>
    <cellStyle name="EYColumnHeadingItalic 3 2 2 3 3" xfId="8377"/>
    <cellStyle name="EYColumnHeadingItalic 3 2 2 3 4" xfId="8378"/>
    <cellStyle name="EYColumnHeadingItalic 3 2 2 3 5" xfId="8379"/>
    <cellStyle name="EYColumnHeadingItalic 3 2 2 3 6" xfId="8380"/>
    <cellStyle name="EYColumnHeadingItalic 3 2 2 3 7" xfId="8381"/>
    <cellStyle name="EYColumnHeadingItalic 3 2 2 4" xfId="8382"/>
    <cellStyle name="EYColumnHeadingItalic 3 2 2 5" xfId="8383"/>
    <cellStyle name="EYColumnHeadingItalic 3 2 2 6" xfId="8384"/>
    <cellStyle name="EYColumnHeadingItalic 3 2 2 7" xfId="8385"/>
    <cellStyle name="EYColumnHeadingItalic 3 2 2 8" xfId="8386"/>
    <cellStyle name="EYColumnHeadingItalic 3 2 2 9" xfId="8387"/>
    <cellStyle name="EYColumnHeadingItalic 3 2 3" xfId="8388"/>
    <cellStyle name="EYColumnHeadingItalic 3 2 3 2" xfId="8389"/>
    <cellStyle name="EYColumnHeadingItalic 3 2 3 3" xfId="8390"/>
    <cellStyle name="EYColumnHeadingItalic 3 2 3 4" xfId="8391"/>
    <cellStyle name="EYColumnHeadingItalic 3 2 3 5" xfId="8392"/>
    <cellStyle name="EYColumnHeadingItalic 3 2 3 6" xfId="8393"/>
    <cellStyle name="EYColumnHeadingItalic 3 2 3 7" xfId="8394"/>
    <cellStyle name="EYColumnHeadingItalic 3 2 4" xfId="8395"/>
    <cellStyle name="EYColumnHeadingItalic 3 2 4 2" xfId="8396"/>
    <cellStyle name="EYColumnHeadingItalic 3 2 4 3" xfId="8397"/>
    <cellStyle name="EYColumnHeadingItalic 3 2 4 4" xfId="8398"/>
    <cellStyle name="EYColumnHeadingItalic 3 2 4 5" xfId="8399"/>
    <cellStyle name="EYColumnHeadingItalic 3 2 4 6" xfId="8400"/>
    <cellStyle name="EYColumnHeadingItalic 3 2 4 7" xfId="8401"/>
    <cellStyle name="EYColumnHeadingItalic 3 2 5" xfId="8402"/>
    <cellStyle name="EYColumnHeadingItalic 3 2 6" xfId="8403"/>
    <cellStyle name="EYColumnHeadingItalic 3 2 7" xfId="8404"/>
    <cellStyle name="EYColumnHeadingItalic 3 2 8" xfId="8405"/>
    <cellStyle name="EYColumnHeadingItalic 3 2 9" xfId="8406"/>
    <cellStyle name="EYColumnHeadingItalic 3 3" xfId="8407"/>
    <cellStyle name="EYColumnHeadingItalic 3 3 10" xfId="8408"/>
    <cellStyle name="EYColumnHeadingItalic 3 3 11" xfId="8409"/>
    <cellStyle name="EYColumnHeadingItalic 3 3 12" xfId="8410"/>
    <cellStyle name="EYColumnHeadingItalic 3 3 13" xfId="8411"/>
    <cellStyle name="EYColumnHeadingItalic 3 3 14" xfId="8412"/>
    <cellStyle name="EYColumnHeadingItalic 3 3 2" xfId="8413"/>
    <cellStyle name="EYColumnHeadingItalic 3 3 2 10" xfId="8414"/>
    <cellStyle name="EYColumnHeadingItalic 3 3 2 2" xfId="8415"/>
    <cellStyle name="EYColumnHeadingItalic 3 3 2 2 2" xfId="8416"/>
    <cellStyle name="EYColumnHeadingItalic 3 3 2 2 3" xfId="8417"/>
    <cellStyle name="EYColumnHeadingItalic 3 3 2 2 4" xfId="8418"/>
    <cellStyle name="EYColumnHeadingItalic 3 3 2 2 5" xfId="8419"/>
    <cellStyle name="EYColumnHeadingItalic 3 3 2 2 6" xfId="8420"/>
    <cellStyle name="EYColumnHeadingItalic 3 3 2 2 7" xfId="8421"/>
    <cellStyle name="EYColumnHeadingItalic 3 3 2 3" xfId="8422"/>
    <cellStyle name="EYColumnHeadingItalic 3 3 2 3 2" xfId="8423"/>
    <cellStyle name="EYColumnHeadingItalic 3 3 2 3 3" xfId="8424"/>
    <cellStyle name="EYColumnHeadingItalic 3 3 2 3 4" xfId="8425"/>
    <cellStyle name="EYColumnHeadingItalic 3 3 2 3 5" xfId="8426"/>
    <cellStyle name="EYColumnHeadingItalic 3 3 2 3 6" xfId="8427"/>
    <cellStyle name="EYColumnHeadingItalic 3 3 2 3 7" xfId="8428"/>
    <cellStyle name="EYColumnHeadingItalic 3 3 2 4" xfId="8429"/>
    <cellStyle name="EYColumnHeadingItalic 3 3 2 5" xfId="8430"/>
    <cellStyle name="EYColumnHeadingItalic 3 3 2 6" xfId="8431"/>
    <cellStyle name="EYColumnHeadingItalic 3 3 2 7" xfId="8432"/>
    <cellStyle name="EYColumnHeadingItalic 3 3 2 8" xfId="8433"/>
    <cellStyle name="EYColumnHeadingItalic 3 3 2 9" xfId="8434"/>
    <cellStyle name="EYColumnHeadingItalic 3 3 3" xfId="8435"/>
    <cellStyle name="EYColumnHeadingItalic 3 3 3 2" xfId="8436"/>
    <cellStyle name="EYColumnHeadingItalic 3 3 3 3" xfId="8437"/>
    <cellStyle name="EYColumnHeadingItalic 3 3 3 4" xfId="8438"/>
    <cellStyle name="EYColumnHeadingItalic 3 3 3 5" xfId="8439"/>
    <cellStyle name="EYColumnHeadingItalic 3 3 3 6" xfId="8440"/>
    <cellStyle name="EYColumnHeadingItalic 3 3 3 7" xfId="8441"/>
    <cellStyle name="EYColumnHeadingItalic 3 3 4" xfId="8442"/>
    <cellStyle name="EYColumnHeadingItalic 3 3 4 2" xfId="8443"/>
    <cellStyle name="EYColumnHeadingItalic 3 3 4 3" xfId="8444"/>
    <cellStyle name="EYColumnHeadingItalic 3 3 4 4" xfId="8445"/>
    <cellStyle name="EYColumnHeadingItalic 3 3 4 5" xfId="8446"/>
    <cellStyle name="EYColumnHeadingItalic 3 3 4 6" xfId="8447"/>
    <cellStyle name="EYColumnHeadingItalic 3 3 4 7" xfId="8448"/>
    <cellStyle name="EYColumnHeadingItalic 3 3 5" xfId="8449"/>
    <cellStyle name="EYColumnHeadingItalic 3 3 6" xfId="8450"/>
    <cellStyle name="EYColumnHeadingItalic 3 3 7" xfId="8451"/>
    <cellStyle name="EYColumnHeadingItalic 3 3 8" xfId="8452"/>
    <cellStyle name="EYColumnHeadingItalic 3 3 9" xfId="8453"/>
    <cellStyle name="EYColumnHeadingItalic 3 4" xfId="8454"/>
    <cellStyle name="EYColumnHeadingItalic 3 4 10" xfId="8455"/>
    <cellStyle name="EYColumnHeadingItalic 3 4 11" xfId="8456"/>
    <cellStyle name="EYColumnHeadingItalic 3 4 12" xfId="8457"/>
    <cellStyle name="EYColumnHeadingItalic 3 4 13" xfId="8458"/>
    <cellStyle name="EYColumnHeadingItalic 3 4 14" xfId="8459"/>
    <cellStyle name="EYColumnHeadingItalic 3 4 2" xfId="8460"/>
    <cellStyle name="EYColumnHeadingItalic 3 4 2 10" xfId="8461"/>
    <cellStyle name="EYColumnHeadingItalic 3 4 2 2" xfId="8462"/>
    <cellStyle name="EYColumnHeadingItalic 3 4 2 2 2" xfId="8463"/>
    <cellStyle name="EYColumnHeadingItalic 3 4 2 2 3" xfId="8464"/>
    <cellStyle name="EYColumnHeadingItalic 3 4 2 2 4" xfId="8465"/>
    <cellStyle name="EYColumnHeadingItalic 3 4 2 2 5" xfId="8466"/>
    <cellStyle name="EYColumnHeadingItalic 3 4 2 2 6" xfId="8467"/>
    <cellStyle name="EYColumnHeadingItalic 3 4 2 2 7" xfId="8468"/>
    <cellStyle name="EYColumnHeadingItalic 3 4 2 3" xfId="8469"/>
    <cellStyle name="EYColumnHeadingItalic 3 4 2 3 2" xfId="8470"/>
    <cellStyle name="EYColumnHeadingItalic 3 4 2 3 3" xfId="8471"/>
    <cellStyle name="EYColumnHeadingItalic 3 4 2 3 4" xfId="8472"/>
    <cellStyle name="EYColumnHeadingItalic 3 4 2 3 5" xfId="8473"/>
    <cellStyle name="EYColumnHeadingItalic 3 4 2 3 6" xfId="8474"/>
    <cellStyle name="EYColumnHeadingItalic 3 4 2 3 7" xfId="8475"/>
    <cellStyle name="EYColumnHeadingItalic 3 4 2 4" xfId="8476"/>
    <cellStyle name="EYColumnHeadingItalic 3 4 2 5" xfId="8477"/>
    <cellStyle name="EYColumnHeadingItalic 3 4 2 6" xfId="8478"/>
    <cellStyle name="EYColumnHeadingItalic 3 4 2 7" xfId="8479"/>
    <cellStyle name="EYColumnHeadingItalic 3 4 2 8" xfId="8480"/>
    <cellStyle name="EYColumnHeadingItalic 3 4 2 9" xfId="8481"/>
    <cellStyle name="EYColumnHeadingItalic 3 4 3" xfId="8482"/>
    <cellStyle name="EYColumnHeadingItalic 3 4 3 2" xfId="8483"/>
    <cellStyle name="EYColumnHeadingItalic 3 4 3 3" xfId="8484"/>
    <cellStyle name="EYColumnHeadingItalic 3 4 3 4" xfId="8485"/>
    <cellStyle name="EYColumnHeadingItalic 3 4 3 5" xfId="8486"/>
    <cellStyle name="EYColumnHeadingItalic 3 4 3 6" xfId="8487"/>
    <cellStyle name="EYColumnHeadingItalic 3 4 3 7" xfId="8488"/>
    <cellStyle name="EYColumnHeadingItalic 3 4 4" xfId="8489"/>
    <cellStyle name="EYColumnHeadingItalic 3 4 4 2" xfId="8490"/>
    <cellStyle name="EYColumnHeadingItalic 3 4 4 3" xfId="8491"/>
    <cellStyle name="EYColumnHeadingItalic 3 4 4 4" xfId="8492"/>
    <cellStyle name="EYColumnHeadingItalic 3 4 4 5" xfId="8493"/>
    <cellStyle name="EYColumnHeadingItalic 3 4 4 6" xfId="8494"/>
    <cellStyle name="EYColumnHeadingItalic 3 4 4 7" xfId="8495"/>
    <cellStyle name="EYColumnHeadingItalic 3 4 5" xfId="8496"/>
    <cellStyle name="EYColumnHeadingItalic 3 4 6" xfId="8497"/>
    <cellStyle name="EYColumnHeadingItalic 3 4 7" xfId="8498"/>
    <cellStyle name="EYColumnHeadingItalic 3 4 8" xfId="8499"/>
    <cellStyle name="EYColumnHeadingItalic 3 4 9" xfId="8500"/>
    <cellStyle name="EYColumnHeadingItalic 3 5" xfId="8501"/>
    <cellStyle name="EYColumnHeadingItalic 3 5 10" xfId="8502"/>
    <cellStyle name="EYColumnHeadingItalic 3 5 11" xfId="8503"/>
    <cellStyle name="EYColumnHeadingItalic 3 5 12" xfId="8504"/>
    <cellStyle name="EYColumnHeadingItalic 3 5 13" xfId="8505"/>
    <cellStyle name="EYColumnHeadingItalic 3 5 14" xfId="8506"/>
    <cellStyle name="EYColumnHeadingItalic 3 5 2" xfId="8507"/>
    <cellStyle name="EYColumnHeadingItalic 3 5 2 10" xfId="8508"/>
    <cellStyle name="EYColumnHeadingItalic 3 5 2 2" xfId="8509"/>
    <cellStyle name="EYColumnHeadingItalic 3 5 2 2 2" xfId="8510"/>
    <cellStyle name="EYColumnHeadingItalic 3 5 2 2 3" xfId="8511"/>
    <cellStyle name="EYColumnHeadingItalic 3 5 2 2 4" xfId="8512"/>
    <cellStyle name="EYColumnHeadingItalic 3 5 2 2 5" xfId="8513"/>
    <cellStyle name="EYColumnHeadingItalic 3 5 2 2 6" xfId="8514"/>
    <cellStyle name="EYColumnHeadingItalic 3 5 2 2 7" xfId="8515"/>
    <cellStyle name="EYColumnHeadingItalic 3 5 2 3" xfId="8516"/>
    <cellStyle name="EYColumnHeadingItalic 3 5 2 3 2" xfId="8517"/>
    <cellStyle name="EYColumnHeadingItalic 3 5 2 3 3" xfId="8518"/>
    <cellStyle name="EYColumnHeadingItalic 3 5 2 3 4" xfId="8519"/>
    <cellStyle name="EYColumnHeadingItalic 3 5 2 3 5" xfId="8520"/>
    <cellStyle name="EYColumnHeadingItalic 3 5 2 3 6" xfId="8521"/>
    <cellStyle name="EYColumnHeadingItalic 3 5 2 3 7" xfId="8522"/>
    <cellStyle name="EYColumnHeadingItalic 3 5 2 4" xfId="8523"/>
    <cellStyle name="EYColumnHeadingItalic 3 5 2 5" xfId="8524"/>
    <cellStyle name="EYColumnHeadingItalic 3 5 2 6" xfId="8525"/>
    <cellStyle name="EYColumnHeadingItalic 3 5 2 7" xfId="8526"/>
    <cellStyle name="EYColumnHeadingItalic 3 5 2 8" xfId="8527"/>
    <cellStyle name="EYColumnHeadingItalic 3 5 2 9" xfId="8528"/>
    <cellStyle name="EYColumnHeadingItalic 3 5 3" xfId="8529"/>
    <cellStyle name="EYColumnHeadingItalic 3 5 3 2" xfId="8530"/>
    <cellStyle name="EYColumnHeadingItalic 3 5 3 3" xfId="8531"/>
    <cellStyle name="EYColumnHeadingItalic 3 5 3 4" xfId="8532"/>
    <cellStyle name="EYColumnHeadingItalic 3 5 3 5" xfId="8533"/>
    <cellStyle name="EYColumnHeadingItalic 3 5 3 6" xfId="8534"/>
    <cellStyle name="EYColumnHeadingItalic 3 5 3 7" xfId="8535"/>
    <cellStyle name="EYColumnHeadingItalic 3 5 4" xfId="8536"/>
    <cellStyle name="EYColumnHeadingItalic 3 5 4 2" xfId="8537"/>
    <cellStyle name="EYColumnHeadingItalic 3 5 4 3" xfId="8538"/>
    <cellStyle name="EYColumnHeadingItalic 3 5 4 4" xfId="8539"/>
    <cellStyle name="EYColumnHeadingItalic 3 5 4 5" xfId="8540"/>
    <cellStyle name="EYColumnHeadingItalic 3 5 4 6" xfId="8541"/>
    <cellStyle name="EYColumnHeadingItalic 3 5 4 7" xfId="8542"/>
    <cellStyle name="EYColumnHeadingItalic 3 5 5" xfId="8543"/>
    <cellStyle name="EYColumnHeadingItalic 3 5 6" xfId="8544"/>
    <cellStyle name="EYColumnHeadingItalic 3 5 7" xfId="8545"/>
    <cellStyle name="EYColumnHeadingItalic 3 5 8" xfId="8546"/>
    <cellStyle name="EYColumnHeadingItalic 3 5 9" xfId="8547"/>
    <cellStyle name="EYColumnHeadingItalic 3 6" xfId="8548"/>
    <cellStyle name="EYColumnHeadingItalic 3 6 10" xfId="8549"/>
    <cellStyle name="EYColumnHeadingItalic 3 6 2" xfId="8550"/>
    <cellStyle name="EYColumnHeadingItalic 3 6 2 2" xfId="8551"/>
    <cellStyle name="EYColumnHeadingItalic 3 6 2 3" xfId="8552"/>
    <cellStyle name="EYColumnHeadingItalic 3 6 2 4" xfId="8553"/>
    <cellStyle name="EYColumnHeadingItalic 3 6 2 5" xfId="8554"/>
    <cellStyle name="EYColumnHeadingItalic 3 6 2 6" xfId="8555"/>
    <cellStyle name="EYColumnHeadingItalic 3 6 2 7" xfId="8556"/>
    <cellStyle name="EYColumnHeadingItalic 3 6 3" xfId="8557"/>
    <cellStyle name="EYColumnHeadingItalic 3 6 3 2" xfId="8558"/>
    <cellStyle name="EYColumnHeadingItalic 3 6 3 3" xfId="8559"/>
    <cellStyle name="EYColumnHeadingItalic 3 6 3 4" xfId="8560"/>
    <cellStyle name="EYColumnHeadingItalic 3 6 3 5" xfId="8561"/>
    <cellStyle name="EYColumnHeadingItalic 3 6 3 6" xfId="8562"/>
    <cellStyle name="EYColumnHeadingItalic 3 6 3 7" xfId="8563"/>
    <cellStyle name="EYColumnHeadingItalic 3 6 4" xfId="8564"/>
    <cellStyle name="EYColumnHeadingItalic 3 6 5" xfId="8565"/>
    <cellStyle name="EYColumnHeadingItalic 3 6 6" xfId="8566"/>
    <cellStyle name="EYColumnHeadingItalic 3 6 7" xfId="8567"/>
    <cellStyle name="EYColumnHeadingItalic 3 6 8" xfId="8568"/>
    <cellStyle name="EYColumnHeadingItalic 3 6 9" xfId="8569"/>
    <cellStyle name="EYColumnHeadingItalic 3 7" xfId="8570"/>
    <cellStyle name="EYColumnHeadingItalic 3 7 2" xfId="8571"/>
    <cellStyle name="EYColumnHeadingItalic 3 7 3" xfId="8572"/>
    <cellStyle name="EYColumnHeadingItalic 3 7 4" xfId="8573"/>
    <cellStyle name="EYColumnHeadingItalic 3 7 5" xfId="8574"/>
    <cellStyle name="EYColumnHeadingItalic 3 7 6" xfId="8575"/>
    <cellStyle name="EYColumnHeadingItalic 3 7 7" xfId="8576"/>
    <cellStyle name="EYColumnHeadingItalic 3 8" xfId="8577"/>
    <cellStyle name="EYColumnHeadingItalic 3 8 2" xfId="8578"/>
    <cellStyle name="EYColumnHeadingItalic 3 8 3" xfId="8579"/>
    <cellStyle name="EYColumnHeadingItalic 3 8 4" xfId="8580"/>
    <cellStyle name="EYColumnHeadingItalic 3 8 5" xfId="8581"/>
    <cellStyle name="EYColumnHeadingItalic 3 8 6" xfId="8582"/>
    <cellStyle name="EYColumnHeadingItalic 3 8 7" xfId="8583"/>
    <cellStyle name="EYColumnHeadingItalic 3 9" xfId="8584"/>
    <cellStyle name="EYColumnHeadingItalic 4" xfId="8585"/>
    <cellStyle name="EYColumnHeadingItalic 4 10" xfId="8586"/>
    <cellStyle name="EYColumnHeadingItalic 4 11" xfId="8587"/>
    <cellStyle name="EYColumnHeadingItalic 4 12" xfId="8588"/>
    <cellStyle name="EYColumnHeadingItalic 4 13" xfId="8589"/>
    <cellStyle name="EYColumnHeadingItalic 4 14" xfId="8590"/>
    <cellStyle name="EYColumnHeadingItalic 4 15" xfId="8591"/>
    <cellStyle name="EYColumnHeadingItalic 4 2" xfId="8592"/>
    <cellStyle name="EYColumnHeadingItalic 4 2 10" xfId="8593"/>
    <cellStyle name="EYColumnHeadingItalic 4 2 11" xfId="8594"/>
    <cellStyle name="EYColumnHeadingItalic 4 2 12" xfId="8595"/>
    <cellStyle name="EYColumnHeadingItalic 4 2 13" xfId="8596"/>
    <cellStyle name="EYColumnHeadingItalic 4 2 14" xfId="8597"/>
    <cellStyle name="EYColumnHeadingItalic 4 2 2" xfId="8598"/>
    <cellStyle name="EYColumnHeadingItalic 4 2 2 10" xfId="8599"/>
    <cellStyle name="EYColumnHeadingItalic 4 2 2 2" xfId="8600"/>
    <cellStyle name="EYColumnHeadingItalic 4 2 2 2 2" xfId="8601"/>
    <cellStyle name="EYColumnHeadingItalic 4 2 2 2 3" xfId="8602"/>
    <cellStyle name="EYColumnHeadingItalic 4 2 2 2 4" xfId="8603"/>
    <cellStyle name="EYColumnHeadingItalic 4 2 2 2 5" xfId="8604"/>
    <cellStyle name="EYColumnHeadingItalic 4 2 2 2 6" xfId="8605"/>
    <cellStyle name="EYColumnHeadingItalic 4 2 2 2 7" xfId="8606"/>
    <cellStyle name="EYColumnHeadingItalic 4 2 2 3" xfId="8607"/>
    <cellStyle name="EYColumnHeadingItalic 4 2 2 3 2" xfId="8608"/>
    <cellStyle name="EYColumnHeadingItalic 4 2 2 3 3" xfId="8609"/>
    <cellStyle name="EYColumnHeadingItalic 4 2 2 3 4" xfId="8610"/>
    <cellStyle name="EYColumnHeadingItalic 4 2 2 3 5" xfId="8611"/>
    <cellStyle name="EYColumnHeadingItalic 4 2 2 3 6" xfId="8612"/>
    <cellStyle name="EYColumnHeadingItalic 4 2 2 3 7" xfId="8613"/>
    <cellStyle name="EYColumnHeadingItalic 4 2 2 4" xfId="8614"/>
    <cellStyle name="EYColumnHeadingItalic 4 2 2 5" xfId="8615"/>
    <cellStyle name="EYColumnHeadingItalic 4 2 2 6" xfId="8616"/>
    <cellStyle name="EYColumnHeadingItalic 4 2 2 7" xfId="8617"/>
    <cellStyle name="EYColumnHeadingItalic 4 2 2 8" xfId="8618"/>
    <cellStyle name="EYColumnHeadingItalic 4 2 2 9" xfId="8619"/>
    <cellStyle name="EYColumnHeadingItalic 4 2 3" xfId="8620"/>
    <cellStyle name="EYColumnHeadingItalic 4 2 3 2" xfId="8621"/>
    <cellStyle name="EYColumnHeadingItalic 4 2 3 3" xfId="8622"/>
    <cellStyle name="EYColumnHeadingItalic 4 2 3 4" xfId="8623"/>
    <cellStyle name="EYColumnHeadingItalic 4 2 3 5" xfId="8624"/>
    <cellStyle name="EYColumnHeadingItalic 4 2 3 6" xfId="8625"/>
    <cellStyle name="EYColumnHeadingItalic 4 2 3 7" xfId="8626"/>
    <cellStyle name="EYColumnHeadingItalic 4 2 4" xfId="8627"/>
    <cellStyle name="EYColumnHeadingItalic 4 2 4 2" xfId="8628"/>
    <cellStyle name="EYColumnHeadingItalic 4 2 4 3" xfId="8629"/>
    <cellStyle name="EYColumnHeadingItalic 4 2 4 4" xfId="8630"/>
    <cellStyle name="EYColumnHeadingItalic 4 2 4 5" xfId="8631"/>
    <cellStyle name="EYColumnHeadingItalic 4 2 4 6" xfId="8632"/>
    <cellStyle name="EYColumnHeadingItalic 4 2 4 7" xfId="8633"/>
    <cellStyle name="EYColumnHeadingItalic 4 2 5" xfId="8634"/>
    <cellStyle name="EYColumnHeadingItalic 4 2 6" xfId="8635"/>
    <cellStyle name="EYColumnHeadingItalic 4 2 7" xfId="8636"/>
    <cellStyle name="EYColumnHeadingItalic 4 2 8" xfId="8637"/>
    <cellStyle name="EYColumnHeadingItalic 4 2 9" xfId="8638"/>
    <cellStyle name="EYColumnHeadingItalic 4 3" xfId="8639"/>
    <cellStyle name="EYColumnHeadingItalic 4 3 10" xfId="8640"/>
    <cellStyle name="EYColumnHeadingItalic 4 3 11" xfId="8641"/>
    <cellStyle name="EYColumnHeadingItalic 4 3 12" xfId="8642"/>
    <cellStyle name="EYColumnHeadingItalic 4 3 13" xfId="8643"/>
    <cellStyle name="EYColumnHeadingItalic 4 3 14" xfId="8644"/>
    <cellStyle name="EYColumnHeadingItalic 4 3 2" xfId="8645"/>
    <cellStyle name="EYColumnHeadingItalic 4 3 2 10" xfId="8646"/>
    <cellStyle name="EYColumnHeadingItalic 4 3 2 2" xfId="8647"/>
    <cellStyle name="EYColumnHeadingItalic 4 3 2 2 2" xfId="8648"/>
    <cellStyle name="EYColumnHeadingItalic 4 3 2 2 3" xfId="8649"/>
    <cellStyle name="EYColumnHeadingItalic 4 3 2 2 4" xfId="8650"/>
    <cellStyle name="EYColumnHeadingItalic 4 3 2 2 5" xfId="8651"/>
    <cellStyle name="EYColumnHeadingItalic 4 3 2 2 6" xfId="8652"/>
    <cellStyle name="EYColumnHeadingItalic 4 3 2 2 7" xfId="8653"/>
    <cellStyle name="EYColumnHeadingItalic 4 3 2 3" xfId="8654"/>
    <cellStyle name="EYColumnHeadingItalic 4 3 2 3 2" xfId="8655"/>
    <cellStyle name="EYColumnHeadingItalic 4 3 2 3 3" xfId="8656"/>
    <cellStyle name="EYColumnHeadingItalic 4 3 2 3 4" xfId="8657"/>
    <cellStyle name="EYColumnHeadingItalic 4 3 2 3 5" xfId="8658"/>
    <cellStyle name="EYColumnHeadingItalic 4 3 2 3 6" xfId="8659"/>
    <cellStyle name="EYColumnHeadingItalic 4 3 2 3 7" xfId="8660"/>
    <cellStyle name="EYColumnHeadingItalic 4 3 2 4" xfId="8661"/>
    <cellStyle name="EYColumnHeadingItalic 4 3 2 5" xfId="8662"/>
    <cellStyle name="EYColumnHeadingItalic 4 3 2 6" xfId="8663"/>
    <cellStyle name="EYColumnHeadingItalic 4 3 2 7" xfId="8664"/>
    <cellStyle name="EYColumnHeadingItalic 4 3 2 8" xfId="8665"/>
    <cellStyle name="EYColumnHeadingItalic 4 3 2 9" xfId="8666"/>
    <cellStyle name="EYColumnHeadingItalic 4 3 3" xfId="8667"/>
    <cellStyle name="EYColumnHeadingItalic 4 3 3 2" xfId="8668"/>
    <cellStyle name="EYColumnHeadingItalic 4 3 3 3" xfId="8669"/>
    <cellStyle name="EYColumnHeadingItalic 4 3 3 4" xfId="8670"/>
    <cellStyle name="EYColumnHeadingItalic 4 3 3 5" xfId="8671"/>
    <cellStyle name="EYColumnHeadingItalic 4 3 3 6" xfId="8672"/>
    <cellStyle name="EYColumnHeadingItalic 4 3 3 7" xfId="8673"/>
    <cellStyle name="EYColumnHeadingItalic 4 3 4" xfId="8674"/>
    <cellStyle name="EYColumnHeadingItalic 4 3 4 2" xfId="8675"/>
    <cellStyle name="EYColumnHeadingItalic 4 3 4 3" xfId="8676"/>
    <cellStyle name="EYColumnHeadingItalic 4 3 4 4" xfId="8677"/>
    <cellStyle name="EYColumnHeadingItalic 4 3 4 5" xfId="8678"/>
    <cellStyle name="EYColumnHeadingItalic 4 3 4 6" xfId="8679"/>
    <cellStyle name="EYColumnHeadingItalic 4 3 4 7" xfId="8680"/>
    <cellStyle name="EYColumnHeadingItalic 4 3 5" xfId="8681"/>
    <cellStyle name="EYColumnHeadingItalic 4 3 6" xfId="8682"/>
    <cellStyle name="EYColumnHeadingItalic 4 3 7" xfId="8683"/>
    <cellStyle name="EYColumnHeadingItalic 4 3 8" xfId="8684"/>
    <cellStyle name="EYColumnHeadingItalic 4 3 9" xfId="8685"/>
    <cellStyle name="EYColumnHeadingItalic 4 4" xfId="8686"/>
    <cellStyle name="EYColumnHeadingItalic 4 4 10" xfId="8687"/>
    <cellStyle name="EYColumnHeadingItalic 4 4 11" xfId="8688"/>
    <cellStyle name="EYColumnHeadingItalic 4 4 12" xfId="8689"/>
    <cellStyle name="EYColumnHeadingItalic 4 4 13" xfId="8690"/>
    <cellStyle name="EYColumnHeadingItalic 4 4 14" xfId="8691"/>
    <cellStyle name="EYColumnHeadingItalic 4 4 2" xfId="8692"/>
    <cellStyle name="EYColumnHeadingItalic 4 4 2 10" xfId="8693"/>
    <cellStyle name="EYColumnHeadingItalic 4 4 2 2" xfId="8694"/>
    <cellStyle name="EYColumnHeadingItalic 4 4 2 2 2" xfId="8695"/>
    <cellStyle name="EYColumnHeadingItalic 4 4 2 2 3" xfId="8696"/>
    <cellStyle name="EYColumnHeadingItalic 4 4 2 2 4" xfId="8697"/>
    <cellStyle name="EYColumnHeadingItalic 4 4 2 2 5" xfId="8698"/>
    <cellStyle name="EYColumnHeadingItalic 4 4 2 2 6" xfId="8699"/>
    <cellStyle name="EYColumnHeadingItalic 4 4 2 2 7" xfId="8700"/>
    <cellStyle name="EYColumnHeadingItalic 4 4 2 3" xfId="8701"/>
    <cellStyle name="EYColumnHeadingItalic 4 4 2 3 2" xfId="8702"/>
    <cellStyle name="EYColumnHeadingItalic 4 4 2 3 3" xfId="8703"/>
    <cellStyle name="EYColumnHeadingItalic 4 4 2 3 4" xfId="8704"/>
    <cellStyle name="EYColumnHeadingItalic 4 4 2 3 5" xfId="8705"/>
    <cellStyle name="EYColumnHeadingItalic 4 4 2 3 6" xfId="8706"/>
    <cellStyle name="EYColumnHeadingItalic 4 4 2 3 7" xfId="8707"/>
    <cellStyle name="EYColumnHeadingItalic 4 4 2 4" xfId="8708"/>
    <cellStyle name="EYColumnHeadingItalic 4 4 2 5" xfId="8709"/>
    <cellStyle name="EYColumnHeadingItalic 4 4 2 6" xfId="8710"/>
    <cellStyle name="EYColumnHeadingItalic 4 4 2 7" xfId="8711"/>
    <cellStyle name="EYColumnHeadingItalic 4 4 2 8" xfId="8712"/>
    <cellStyle name="EYColumnHeadingItalic 4 4 2 9" xfId="8713"/>
    <cellStyle name="EYColumnHeadingItalic 4 4 3" xfId="8714"/>
    <cellStyle name="EYColumnHeadingItalic 4 4 3 2" xfId="8715"/>
    <cellStyle name="EYColumnHeadingItalic 4 4 3 3" xfId="8716"/>
    <cellStyle name="EYColumnHeadingItalic 4 4 3 4" xfId="8717"/>
    <cellStyle name="EYColumnHeadingItalic 4 4 3 5" xfId="8718"/>
    <cellStyle name="EYColumnHeadingItalic 4 4 3 6" xfId="8719"/>
    <cellStyle name="EYColumnHeadingItalic 4 4 3 7" xfId="8720"/>
    <cellStyle name="EYColumnHeadingItalic 4 4 4" xfId="8721"/>
    <cellStyle name="EYColumnHeadingItalic 4 4 4 2" xfId="8722"/>
    <cellStyle name="EYColumnHeadingItalic 4 4 4 3" xfId="8723"/>
    <cellStyle name="EYColumnHeadingItalic 4 4 4 4" xfId="8724"/>
    <cellStyle name="EYColumnHeadingItalic 4 4 4 5" xfId="8725"/>
    <cellStyle name="EYColumnHeadingItalic 4 4 4 6" xfId="8726"/>
    <cellStyle name="EYColumnHeadingItalic 4 4 4 7" xfId="8727"/>
    <cellStyle name="EYColumnHeadingItalic 4 4 5" xfId="8728"/>
    <cellStyle name="EYColumnHeadingItalic 4 4 6" xfId="8729"/>
    <cellStyle name="EYColumnHeadingItalic 4 4 7" xfId="8730"/>
    <cellStyle name="EYColumnHeadingItalic 4 4 8" xfId="8731"/>
    <cellStyle name="EYColumnHeadingItalic 4 4 9" xfId="8732"/>
    <cellStyle name="EYColumnHeadingItalic 4 5" xfId="8733"/>
    <cellStyle name="EYColumnHeadingItalic 4 5 10" xfId="8734"/>
    <cellStyle name="EYColumnHeadingItalic 4 5 11" xfId="8735"/>
    <cellStyle name="EYColumnHeadingItalic 4 5 12" xfId="8736"/>
    <cellStyle name="EYColumnHeadingItalic 4 5 13" xfId="8737"/>
    <cellStyle name="EYColumnHeadingItalic 4 5 14" xfId="8738"/>
    <cellStyle name="EYColumnHeadingItalic 4 5 2" xfId="8739"/>
    <cellStyle name="EYColumnHeadingItalic 4 5 2 10" xfId="8740"/>
    <cellStyle name="EYColumnHeadingItalic 4 5 2 2" xfId="8741"/>
    <cellStyle name="EYColumnHeadingItalic 4 5 2 2 2" xfId="8742"/>
    <cellStyle name="EYColumnHeadingItalic 4 5 2 2 3" xfId="8743"/>
    <cellStyle name="EYColumnHeadingItalic 4 5 2 2 4" xfId="8744"/>
    <cellStyle name="EYColumnHeadingItalic 4 5 2 2 5" xfId="8745"/>
    <cellStyle name="EYColumnHeadingItalic 4 5 2 2 6" xfId="8746"/>
    <cellStyle name="EYColumnHeadingItalic 4 5 2 2 7" xfId="8747"/>
    <cellStyle name="EYColumnHeadingItalic 4 5 2 3" xfId="8748"/>
    <cellStyle name="EYColumnHeadingItalic 4 5 2 3 2" xfId="8749"/>
    <cellStyle name="EYColumnHeadingItalic 4 5 2 3 3" xfId="8750"/>
    <cellStyle name="EYColumnHeadingItalic 4 5 2 3 4" xfId="8751"/>
    <cellStyle name="EYColumnHeadingItalic 4 5 2 3 5" xfId="8752"/>
    <cellStyle name="EYColumnHeadingItalic 4 5 2 3 6" xfId="8753"/>
    <cellStyle name="EYColumnHeadingItalic 4 5 2 3 7" xfId="8754"/>
    <cellStyle name="EYColumnHeadingItalic 4 5 2 4" xfId="8755"/>
    <cellStyle name="EYColumnHeadingItalic 4 5 2 5" xfId="8756"/>
    <cellStyle name="EYColumnHeadingItalic 4 5 2 6" xfId="8757"/>
    <cellStyle name="EYColumnHeadingItalic 4 5 2 7" xfId="8758"/>
    <cellStyle name="EYColumnHeadingItalic 4 5 2 8" xfId="8759"/>
    <cellStyle name="EYColumnHeadingItalic 4 5 2 9" xfId="8760"/>
    <cellStyle name="EYColumnHeadingItalic 4 5 3" xfId="8761"/>
    <cellStyle name="EYColumnHeadingItalic 4 5 3 2" xfId="8762"/>
    <cellStyle name="EYColumnHeadingItalic 4 5 3 3" xfId="8763"/>
    <cellStyle name="EYColumnHeadingItalic 4 5 3 4" xfId="8764"/>
    <cellStyle name="EYColumnHeadingItalic 4 5 3 5" xfId="8765"/>
    <cellStyle name="EYColumnHeadingItalic 4 5 3 6" xfId="8766"/>
    <cellStyle name="EYColumnHeadingItalic 4 5 3 7" xfId="8767"/>
    <cellStyle name="EYColumnHeadingItalic 4 5 4" xfId="8768"/>
    <cellStyle name="EYColumnHeadingItalic 4 5 4 2" xfId="8769"/>
    <cellStyle name="EYColumnHeadingItalic 4 5 4 3" xfId="8770"/>
    <cellStyle name="EYColumnHeadingItalic 4 5 4 4" xfId="8771"/>
    <cellStyle name="EYColumnHeadingItalic 4 5 4 5" xfId="8772"/>
    <cellStyle name="EYColumnHeadingItalic 4 5 4 6" xfId="8773"/>
    <cellStyle name="EYColumnHeadingItalic 4 5 4 7" xfId="8774"/>
    <cellStyle name="EYColumnHeadingItalic 4 5 5" xfId="8775"/>
    <cellStyle name="EYColumnHeadingItalic 4 5 6" xfId="8776"/>
    <cellStyle name="EYColumnHeadingItalic 4 5 7" xfId="8777"/>
    <cellStyle name="EYColumnHeadingItalic 4 5 8" xfId="8778"/>
    <cellStyle name="EYColumnHeadingItalic 4 5 9" xfId="8779"/>
    <cellStyle name="EYColumnHeadingItalic 4 6" xfId="8780"/>
    <cellStyle name="EYColumnHeadingItalic 4 6 10" xfId="8781"/>
    <cellStyle name="EYColumnHeadingItalic 4 6 2" xfId="8782"/>
    <cellStyle name="EYColumnHeadingItalic 4 6 2 2" xfId="8783"/>
    <cellStyle name="EYColumnHeadingItalic 4 6 2 3" xfId="8784"/>
    <cellStyle name="EYColumnHeadingItalic 4 6 2 4" xfId="8785"/>
    <cellStyle name="EYColumnHeadingItalic 4 6 2 5" xfId="8786"/>
    <cellStyle name="EYColumnHeadingItalic 4 6 2 6" xfId="8787"/>
    <cellStyle name="EYColumnHeadingItalic 4 6 2 7" xfId="8788"/>
    <cellStyle name="EYColumnHeadingItalic 4 6 3" xfId="8789"/>
    <cellStyle name="EYColumnHeadingItalic 4 6 3 2" xfId="8790"/>
    <cellStyle name="EYColumnHeadingItalic 4 6 3 3" xfId="8791"/>
    <cellStyle name="EYColumnHeadingItalic 4 6 3 4" xfId="8792"/>
    <cellStyle name="EYColumnHeadingItalic 4 6 3 5" xfId="8793"/>
    <cellStyle name="EYColumnHeadingItalic 4 6 3 6" xfId="8794"/>
    <cellStyle name="EYColumnHeadingItalic 4 6 3 7" xfId="8795"/>
    <cellStyle name="EYColumnHeadingItalic 4 6 4" xfId="8796"/>
    <cellStyle name="EYColumnHeadingItalic 4 6 5" xfId="8797"/>
    <cellStyle name="EYColumnHeadingItalic 4 6 6" xfId="8798"/>
    <cellStyle name="EYColumnHeadingItalic 4 6 7" xfId="8799"/>
    <cellStyle name="EYColumnHeadingItalic 4 6 8" xfId="8800"/>
    <cellStyle name="EYColumnHeadingItalic 4 6 9" xfId="8801"/>
    <cellStyle name="EYColumnHeadingItalic 4 7" xfId="8802"/>
    <cellStyle name="EYColumnHeadingItalic 4 7 2" xfId="8803"/>
    <cellStyle name="EYColumnHeadingItalic 4 7 3" xfId="8804"/>
    <cellStyle name="EYColumnHeadingItalic 4 7 4" xfId="8805"/>
    <cellStyle name="EYColumnHeadingItalic 4 7 5" xfId="8806"/>
    <cellStyle name="EYColumnHeadingItalic 4 7 6" xfId="8807"/>
    <cellStyle name="EYColumnHeadingItalic 4 7 7" xfId="8808"/>
    <cellStyle name="EYColumnHeadingItalic 4 8" xfId="8809"/>
    <cellStyle name="EYColumnHeadingItalic 4 8 2" xfId="8810"/>
    <cellStyle name="EYColumnHeadingItalic 4 8 3" xfId="8811"/>
    <cellStyle name="EYColumnHeadingItalic 4 8 4" xfId="8812"/>
    <cellStyle name="EYColumnHeadingItalic 4 8 5" xfId="8813"/>
    <cellStyle name="EYColumnHeadingItalic 4 8 6" xfId="8814"/>
    <cellStyle name="EYColumnHeadingItalic 4 8 7" xfId="8815"/>
    <cellStyle name="EYColumnHeadingItalic 4 9" xfId="8816"/>
    <cellStyle name="EYColumnHeadingItalic 5" xfId="8817"/>
    <cellStyle name="EYColumnHeadingItalic 5 10" xfId="8818"/>
    <cellStyle name="EYColumnHeadingItalic 5 11" xfId="8819"/>
    <cellStyle name="EYColumnHeadingItalic 5 12" xfId="8820"/>
    <cellStyle name="EYColumnHeadingItalic 5 13" xfId="8821"/>
    <cellStyle name="EYColumnHeadingItalic 5 14" xfId="8822"/>
    <cellStyle name="EYColumnHeadingItalic 5 2" xfId="8823"/>
    <cellStyle name="EYColumnHeadingItalic 5 2 10" xfId="8824"/>
    <cellStyle name="EYColumnHeadingItalic 5 2 2" xfId="8825"/>
    <cellStyle name="EYColumnHeadingItalic 5 2 2 2" xfId="8826"/>
    <cellStyle name="EYColumnHeadingItalic 5 2 2 3" xfId="8827"/>
    <cellStyle name="EYColumnHeadingItalic 5 2 2 4" xfId="8828"/>
    <cellStyle name="EYColumnHeadingItalic 5 2 2 5" xfId="8829"/>
    <cellStyle name="EYColumnHeadingItalic 5 2 2 6" xfId="8830"/>
    <cellStyle name="EYColumnHeadingItalic 5 2 2 7" xfId="8831"/>
    <cellStyle name="EYColumnHeadingItalic 5 2 3" xfId="8832"/>
    <cellStyle name="EYColumnHeadingItalic 5 2 3 2" xfId="8833"/>
    <cellStyle name="EYColumnHeadingItalic 5 2 3 3" xfId="8834"/>
    <cellStyle name="EYColumnHeadingItalic 5 2 3 4" xfId="8835"/>
    <cellStyle name="EYColumnHeadingItalic 5 2 3 5" xfId="8836"/>
    <cellStyle name="EYColumnHeadingItalic 5 2 3 6" xfId="8837"/>
    <cellStyle name="EYColumnHeadingItalic 5 2 3 7" xfId="8838"/>
    <cellStyle name="EYColumnHeadingItalic 5 2 4" xfId="8839"/>
    <cellStyle name="EYColumnHeadingItalic 5 2 5" xfId="8840"/>
    <cellStyle name="EYColumnHeadingItalic 5 2 6" xfId="8841"/>
    <cellStyle name="EYColumnHeadingItalic 5 2 7" xfId="8842"/>
    <cellStyle name="EYColumnHeadingItalic 5 2 8" xfId="8843"/>
    <cellStyle name="EYColumnHeadingItalic 5 2 9" xfId="8844"/>
    <cellStyle name="EYColumnHeadingItalic 5 3" xfId="8845"/>
    <cellStyle name="EYColumnHeadingItalic 5 3 2" xfId="8846"/>
    <cellStyle name="EYColumnHeadingItalic 5 3 3" xfId="8847"/>
    <cellStyle name="EYColumnHeadingItalic 5 3 4" xfId="8848"/>
    <cellStyle name="EYColumnHeadingItalic 5 3 5" xfId="8849"/>
    <cellStyle name="EYColumnHeadingItalic 5 3 6" xfId="8850"/>
    <cellStyle name="EYColumnHeadingItalic 5 3 7" xfId="8851"/>
    <cellStyle name="EYColumnHeadingItalic 5 4" xfId="8852"/>
    <cellStyle name="EYColumnHeadingItalic 5 4 2" xfId="8853"/>
    <cellStyle name="EYColumnHeadingItalic 5 4 3" xfId="8854"/>
    <cellStyle name="EYColumnHeadingItalic 5 4 4" xfId="8855"/>
    <cellStyle name="EYColumnHeadingItalic 5 4 5" xfId="8856"/>
    <cellStyle name="EYColumnHeadingItalic 5 4 6" xfId="8857"/>
    <cellStyle name="EYColumnHeadingItalic 5 4 7" xfId="8858"/>
    <cellStyle name="EYColumnHeadingItalic 5 5" xfId="8859"/>
    <cellStyle name="EYColumnHeadingItalic 5 6" xfId="8860"/>
    <cellStyle name="EYColumnHeadingItalic 5 7" xfId="8861"/>
    <cellStyle name="EYColumnHeadingItalic 5 8" xfId="8862"/>
    <cellStyle name="EYColumnHeadingItalic 5 9" xfId="8863"/>
    <cellStyle name="EYColumnHeadingItalic 6" xfId="8864"/>
    <cellStyle name="EYColumnHeadingItalic 6 10" xfId="8865"/>
    <cellStyle name="EYColumnHeadingItalic 6 2" xfId="8866"/>
    <cellStyle name="EYColumnHeadingItalic 6 2 2" xfId="8867"/>
    <cellStyle name="EYColumnHeadingItalic 6 2 3" xfId="8868"/>
    <cellStyle name="EYColumnHeadingItalic 6 2 4" xfId="8869"/>
    <cellStyle name="EYColumnHeadingItalic 6 2 5" xfId="8870"/>
    <cellStyle name="EYColumnHeadingItalic 6 2 6" xfId="8871"/>
    <cellStyle name="EYColumnHeadingItalic 6 2 7" xfId="8872"/>
    <cellStyle name="EYColumnHeadingItalic 6 3" xfId="8873"/>
    <cellStyle name="EYColumnHeadingItalic 6 3 2" xfId="8874"/>
    <cellStyle name="EYColumnHeadingItalic 6 3 3" xfId="8875"/>
    <cellStyle name="EYColumnHeadingItalic 6 3 4" xfId="8876"/>
    <cellStyle name="EYColumnHeadingItalic 6 3 5" xfId="8877"/>
    <cellStyle name="EYColumnHeadingItalic 6 3 6" xfId="8878"/>
    <cellStyle name="EYColumnHeadingItalic 6 3 7" xfId="8879"/>
    <cellStyle name="EYColumnHeadingItalic 6 4" xfId="8880"/>
    <cellStyle name="EYColumnHeadingItalic 6 5" xfId="8881"/>
    <cellStyle name="EYColumnHeadingItalic 6 6" xfId="8882"/>
    <cellStyle name="EYColumnHeadingItalic 6 7" xfId="8883"/>
    <cellStyle name="EYColumnHeadingItalic 6 8" xfId="8884"/>
    <cellStyle name="EYColumnHeadingItalic 6 9" xfId="8885"/>
    <cellStyle name="EYColumnHeadingItalic 7" xfId="8886"/>
    <cellStyle name="EYColumnHeadingItalic 7 2" xfId="8887"/>
    <cellStyle name="EYColumnHeadingItalic 7 3" xfId="8888"/>
    <cellStyle name="EYColumnHeadingItalic 7 4" xfId="8889"/>
    <cellStyle name="EYColumnHeadingItalic 7 5" xfId="8890"/>
    <cellStyle name="EYColumnHeadingItalic 7 6" xfId="8891"/>
    <cellStyle name="EYColumnHeadingItalic 7 7" xfId="8892"/>
    <cellStyle name="EYColumnHeadingItalic 8" xfId="8893"/>
    <cellStyle name="EYColumnHeadingItalic 8 2" xfId="8894"/>
    <cellStyle name="EYColumnHeadingItalic 8 3" xfId="8895"/>
    <cellStyle name="EYColumnHeadingItalic 8 4" xfId="8896"/>
    <cellStyle name="EYColumnHeadingItalic 8 5" xfId="8897"/>
    <cellStyle name="EYColumnHeadingItalic 8 6" xfId="8898"/>
    <cellStyle name="EYColumnHeadingItalic 8 7" xfId="8899"/>
    <cellStyle name="EYColumnHeadingItalic 9" xfId="8900"/>
    <cellStyle name="EYCoverDatabookName" xfId="8901"/>
    <cellStyle name="EYCoverDate" xfId="8902"/>
    <cellStyle name="EYCoverDraft" xfId="8903"/>
    <cellStyle name="EYCoverProjectName" xfId="8904"/>
    <cellStyle name="EYCurrency" xfId="8905"/>
    <cellStyle name="EYCurrency 10" xfId="8906"/>
    <cellStyle name="EYCurrency 11" xfId="8907"/>
    <cellStyle name="EYCurrency 2" xfId="8908"/>
    <cellStyle name="EYCurrency 2 10" xfId="8909"/>
    <cellStyle name="EYCurrency 2 11" xfId="8910"/>
    <cellStyle name="EYCurrency 2 12" xfId="8911"/>
    <cellStyle name="EYCurrency 2 13" xfId="8912"/>
    <cellStyle name="EYCurrency 2 14" xfId="8913"/>
    <cellStyle name="EYCurrency 2 15" xfId="8914"/>
    <cellStyle name="EYCurrency 2 16" xfId="8915"/>
    <cellStyle name="EYCurrency 2 17" xfId="8916"/>
    <cellStyle name="EYCurrency 2 2" xfId="8917"/>
    <cellStyle name="EYCurrency 2 2 10" xfId="8918"/>
    <cellStyle name="EYCurrency 2 2 11" xfId="8919"/>
    <cellStyle name="EYCurrency 2 2 12" xfId="8920"/>
    <cellStyle name="EYCurrency 2 2 13" xfId="8921"/>
    <cellStyle name="EYCurrency 2 2 14" xfId="8922"/>
    <cellStyle name="EYCurrency 2 2 2" xfId="8923"/>
    <cellStyle name="EYCurrency 2 2 2 10" xfId="8924"/>
    <cellStyle name="EYCurrency 2 2 2 2" xfId="8925"/>
    <cellStyle name="EYCurrency 2 2 2 2 2" xfId="8926"/>
    <cellStyle name="EYCurrency 2 2 2 2 3" xfId="8927"/>
    <cellStyle name="EYCurrency 2 2 2 2 4" xfId="8928"/>
    <cellStyle name="EYCurrency 2 2 2 2 5" xfId="8929"/>
    <cellStyle name="EYCurrency 2 2 2 2 6" xfId="8930"/>
    <cellStyle name="EYCurrency 2 2 2 2 7" xfId="8931"/>
    <cellStyle name="EYCurrency 2 2 2 3" xfId="8932"/>
    <cellStyle name="EYCurrency 2 2 2 3 2" xfId="8933"/>
    <cellStyle name="EYCurrency 2 2 2 3 3" xfId="8934"/>
    <cellStyle name="EYCurrency 2 2 2 3 4" xfId="8935"/>
    <cellStyle name="EYCurrency 2 2 2 3 5" xfId="8936"/>
    <cellStyle name="EYCurrency 2 2 2 3 6" xfId="8937"/>
    <cellStyle name="EYCurrency 2 2 2 3 7" xfId="8938"/>
    <cellStyle name="EYCurrency 2 2 2 4" xfId="8939"/>
    <cellStyle name="EYCurrency 2 2 2 5" xfId="8940"/>
    <cellStyle name="EYCurrency 2 2 2 6" xfId="8941"/>
    <cellStyle name="EYCurrency 2 2 2 7" xfId="8942"/>
    <cellStyle name="EYCurrency 2 2 2 8" xfId="8943"/>
    <cellStyle name="EYCurrency 2 2 2 9" xfId="8944"/>
    <cellStyle name="EYCurrency 2 2 3" xfId="8945"/>
    <cellStyle name="EYCurrency 2 2 3 2" xfId="8946"/>
    <cellStyle name="EYCurrency 2 2 3 3" xfId="8947"/>
    <cellStyle name="EYCurrency 2 2 3 4" xfId="8948"/>
    <cellStyle name="EYCurrency 2 2 3 5" xfId="8949"/>
    <cellStyle name="EYCurrency 2 2 3 6" xfId="8950"/>
    <cellStyle name="EYCurrency 2 2 3 7" xfId="8951"/>
    <cellStyle name="EYCurrency 2 2 4" xfId="8952"/>
    <cellStyle name="EYCurrency 2 2 4 2" xfId="8953"/>
    <cellStyle name="EYCurrency 2 2 4 3" xfId="8954"/>
    <cellStyle name="EYCurrency 2 2 4 4" xfId="8955"/>
    <cellStyle name="EYCurrency 2 2 4 5" xfId="8956"/>
    <cellStyle name="EYCurrency 2 2 4 6" xfId="8957"/>
    <cellStyle name="EYCurrency 2 2 4 7" xfId="8958"/>
    <cellStyle name="EYCurrency 2 2 5" xfId="8959"/>
    <cellStyle name="EYCurrency 2 2 6" xfId="8960"/>
    <cellStyle name="EYCurrency 2 2 7" xfId="8961"/>
    <cellStyle name="EYCurrency 2 2 8" xfId="8962"/>
    <cellStyle name="EYCurrency 2 2 9" xfId="8963"/>
    <cellStyle name="EYCurrency 2 3" xfId="8964"/>
    <cellStyle name="EYCurrency 2 3 10" xfId="8965"/>
    <cellStyle name="EYCurrency 2 3 11" xfId="8966"/>
    <cellStyle name="EYCurrency 2 3 12" xfId="8967"/>
    <cellStyle name="EYCurrency 2 3 13" xfId="8968"/>
    <cellStyle name="EYCurrency 2 3 14" xfId="8969"/>
    <cellStyle name="EYCurrency 2 3 2" xfId="8970"/>
    <cellStyle name="EYCurrency 2 3 2 10" xfId="8971"/>
    <cellStyle name="EYCurrency 2 3 2 2" xfId="8972"/>
    <cellStyle name="EYCurrency 2 3 2 2 2" xfId="8973"/>
    <cellStyle name="EYCurrency 2 3 2 2 3" xfId="8974"/>
    <cellStyle name="EYCurrency 2 3 2 2 4" xfId="8975"/>
    <cellStyle name="EYCurrency 2 3 2 2 5" xfId="8976"/>
    <cellStyle name="EYCurrency 2 3 2 2 6" xfId="8977"/>
    <cellStyle name="EYCurrency 2 3 2 2 7" xfId="8978"/>
    <cellStyle name="EYCurrency 2 3 2 3" xfId="8979"/>
    <cellStyle name="EYCurrency 2 3 2 3 2" xfId="8980"/>
    <cellStyle name="EYCurrency 2 3 2 3 3" xfId="8981"/>
    <cellStyle name="EYCurrency 2 3 2 3 4" xfId="8982"/>
    <cellStyle name="EYCurrency 2 3 2 3 5" xfId="8983"/>
    <cellStyle name="EYCurrency 2 3 2 3 6" xfId="8984"/>
    <cellStyle name="EYCurrency 2 3 2 3 7" xfId="8985"/>
    <cellStyle name="EYCurrency 2 3 2 4" xfId="8986"/>
    <cellStyle name="EYCurrency 2 3 2 5" xfId="8987"/>
    <cellStyle name="EYCurrency 2 3 2 6" xfId="8988"/>
    <cellStyle name="EYCurrency 2 3 2 7" xfId="8989"/>
    <cellStyle name="EYCurrency 2 3 2 8" xfId="8990"/>
    <cellStyle name="EYCurrency 2 3 2 9" xfId="8991"/>
    <cellStyle name="EYCurrency 2 3 3" xfId="8992"/>
    <cellStyle name="EYCurrency 2 3 3 2" xfId="8993"/>
    <cellStyle name="EYCurrency 2 3 3 3" xfId="8994"/>
    <cellStyle name="EYCurrency 2 3 3 4" xfId="8995"/>
    <cellStyle name="EYCurrency 2 3 3 5" xfId="8996"/>
    <cellStyle name="EYCurrency 2 3 3 6" xfId="8997"/>
    <cellStyle name="EYCurrency 2 3 3 7" xfId="8998"/>
    <cellStyle name="EYCurrency 2 3 4" xfId="8999"/>
    <cellStyle name="EYCurrency 2 3 4 2" xfId="9000"/>
    <cellStyle name="EYCurrency 2 3 4 3" xfId="9001"/>
    <cellStyle name="EYCurrency 2 3 4 4" xfId="9002"/>
    <cellStyle name="EYCurrency 2 3 4 5" xfId="9003"/>
    <cellStyle name="EYCurrency 2 3 4 6" xfId="9004"/>
    <cellStyle name="EYCurrency 2 3 4 7" xfId="9005"/>
    <cellStyle name="EYCurrency 2 3 5" xfId="9006"/>
    <cellStyle name="EYCurrency 2 3 6" xfId="9007"/>
    <cellStyle name="EYCurrency 2 3 7" xfId="9008"/>
    <cellStyle name="EYCurrency 2 3 8" xfId="9009"/>
    <cellStyle name="EYCurrency 2 3 9" xfId="9010"/>
    <cellStyle name="EYCurrency 2 4" xfId="9011"/>
    <cellStyle name="EYCurrency 2 4 10" xfId="9012"/>
    <cellStyle name="EYCurrency 2 4 11" xfId="9013"/>
    <cellStyle name="EYCurrency 2 4 12" xfId="9014"/>
    <cellStyle name="EYCurrency 2 4 13" xfId="9015"/>
    <cellStyle name="EYCurrency 2 4 14" xfId="9016"/>
    <cellStyle name="EYCurrency 2 4 2" xfId="9017"/>
    <cellStyle name="EYCurrency 2 4 2 10" xfId="9018"/>
    <cellStyle name="EYCurrency 2 4 2 2" xfId="9019"/>
    <cellStyle name="EYCurrency 2 4 2 2 2" xfId="9020"/>
    <cellStyle name="EYCurrency 2 4 2 2 3" xfId="9021"/>
    <cellStyle name="EYCurrency 2 4 2 2 4" xfId="9022"/>
    <cellStyle name="EYCurrency 2 4 2 2 5" xfId="9023"/>
    <cellStyle name="EYCurrency 2 4 2 2 6" xfId="9024"/>
    <cellStyle name="EYCurrency 2 4 2 2 7" xfId="9025"/>
    <cellStyle name="EYCurrency 2 4 2 3" xfId="9026"/>
    <cellStyle name="EYCurrency 2 4 2 3 2" xfId="9027"/>
    <cellStyle name="EYCurrency 2 4 2 3 3" xfId="9028"/>
    <cellStyle name="EYCurrency 2 4 2 3 4" xfId="9029"/>
    <cellStyle name="EYCurrency 2 4 2 3 5" xfId="9030"/>
    <cellStyle name="EYCurrency 2 4 2 3 6" xfId="9031"/>
    <cellStyle name="EYCurrency 2 4 2 3 7" xfId="9032"/>
    <cellStyle name="EYCurrency 2 4 2 4" xfId="9033"/>
    <cellStyle name="EYCurrency 2 4 2 5" xfId="9034"/>
    <cellStyle name="EYCurrency 2 4 2 6" xfId="9035"/>
    <cellStyle name="EYCurrency 2 4 2 7" xfId="9036"/>
    <cellStyle name="EYCurrency 2 4 2 8" xfId="9037"/>
    <cellStyle name="EYCurrency 2 4 2 9" xfId="9038"/>
    <cellStyle name="EYCurrency 2 4 3" xfId="9039"/>
    <cellStyle name="EYCurrency 2 4 3 2" xfId="9040"/>
    <cellStyle name="EYCurrency 2 4 3 3" xfId="9041"/>
    <cellStyle name="EYCurrency 2 4 3 4" xfId="9042"/>
    <cellStyle name="EYCurrency 2 4 3 5" xfId="9043"/>
    <cellStyle name="EYCurrency 2 4 3 6" xfId="9044"/>
    <cellStyle name="EYCurrency 2 4 3 7" xfId="9045"/>
    <cellStyle name="EYCurrency 2 4 4" xfId="9046"/>
    <cellStyle name="EYCurrency 2 4 4 2" xfId="9047"/>
    <cellStyle name="EYCurrency 2 4 4 3" xfId="9048"/>
    <cellStyle name="EYCurrency 2 4 4 4" xfId="9049"/>
    <cellStyle name="EYCurrency 2 4 4 5" xfId="9050"/>
    <cellStyle name="EYCurrency 2 4 4 6" xfId="9051"/>
    <cellStyle name="EYCurrency 2 4 4 7" xfId="9052"/>
    <cellStyle name="EYCurrency 2 4 5" xfId="9053"/>
    <cellStyle name="EYCurrency 2 4 6" xfId="9054"/>
    <cellStyle name="EYCurrency 2 4 7" xfId="9055"/>
    <cellStyle name="EYCurrency 2 4 8" xfId="9056"/>
    <cellStyle name="EYCurrency 2 4 9" xfId="9057"/>
    <cellStyle name="EYCurrency 2 5" xfId="9058"/>
    <cellStyle name="EYCurrency 2 5 10" xfId="9059"/>
    <cellStyle name="EYCurrency 2 5 11" xfId="9060"/>
    <cellStyle name="EYCurrency 2 5 12" xfId="9061"/>
    <cellStyle name="EYCurrency 2 5 13" xfId="9062"/>
    <cellStyle name="EYCurrency 2 5 14" xfId="9063"/>
    <cellStyle name="EYCurrency 2 5 2" xfId="9064"/>
    <cellStyle name="EYCurrency 2 5 2 10" xfId="9065"/>
    <cellStyle name="EYCurrency 2 5 2 2" xfId="9066"/>
    <cellStyle name="EYCurrency 2 5 2 2 2" xfId="9067"/>
    <cellStyle name="EYCurrency 2 5 2 2 3" xfId="9068"/>
    <cellStyle name="EYCurrency 2 5 2 2 4" xfId="9069"/>
    <cellStyle name="EYCurrency 2 5 2 2 5" xfId="9070"/>
    <cellStyle name="EYCurrency 2 5 2 2 6" xfId="9071"/>
    <cellStyle name="EYCurrency 2 5 2 2 7" xfId="9072"/>
    <cellStyle name="EYCurrency 2 5 2 3" xfId="9073"/>
    <cellStyle name="EYCurrency 2 5 2 3 2" xfId="9074"/>
    <cellStyle name="EYCurrency 2 5 2 3 3" xfId="9075"/>
    <cellStyle name="EYCurrency 2 5 2 3 4" xfId="9076"/>
    <cellStyle name="EYCurrency 2 5 2 3 5" xfId="9077"/>
    <cellStyle name="EYCurrency 2 5 2 3 6" xfId="9078"/>
    <cellStyle name="EYCurrency 2 5 2 3 7" xfId="9079"/>
    <cellStyle name="EYCurrency 2 5 2 4" xfId="9080"/>
    <cellStyle name="EYCurrency 2 5 2 5" xfId="9081"/>
    <cellStyle name="EYCurrency 2 5 2 6" xfId="9082"/>
    <cellStyle name="EYCurrency 2 5 2 7" xfId="9083"/>
    <cellStyle name="EYCurrency 2 5 2 8" xfId="9084"/>
    <cellStyle name="EYCurrency 2 5 2 9" xfId="9085"/>
    <cellStyle name="EYCurrency 2 5 3" xfId="9086"/>
    <cellStyle name="EYCurrency 2 5 3 2" xfId="9087"/>
    <cellStyle name="EYCurrency 2 5 3 3" xfId="9088"/>
    <cellStyle name="EYCurrency 2 5 3 4" xfId="9089"/>
    <cellStyle name="EYCurrency 2 5 3 5" xfId="9090"/>
    <cellStyle name="EYCurrency 2 5 3 6" xfId="9091"/>
    <cellStyle name="EYCurrency 2 5 3 7" xfId="9092"/>
    <cellStyle name="EYCurrency 2 5 4" xfId="9093"/>
    <cellStyle name="EYCurrency 2 5 4 2" xfId="9094"/>
    <cellStyle name="EYCurrency 2 5 4 3" xfId="9095"/>
    <cellStyle name="EYCurrency 2 5 4 4" xfId="9096"/>
    <cellStyle name="EYCurrency 2 5 4 5" xfId="9097"/>
    <cellStyle name="EYCurrency 2 5 4 6" xfId="9098"/>
    <cellStyle name="EYCurrency 2 5 4 7" xfId="9099"/>
    <cellStyle name="EYCurrency 2 5 5" xfId="9100"/>
    <cellStyle name="EYCurrency 2 5 6" xfId="9101"/>
    <cellStyle name="EYCurrency 2 5 7" xfId="9102"/>
    <cellStyle name="EYCurrency 2 5 8" xfId="9103"/>
    <cellStyle name="EYCurrency 2 5 9" xfId="9104"/>
    <cellStyle name="EYCurrency 2 6" xfId="9105"/>
    <cellStyle name="EYCurrency 2 6 10" xfId="9106"/>
    <cellStyle name="EYCurrency 2 6 2" xfId="9107"/>
    <cellStyle name="EYCurrency 2 6 2 2" xfId="9108"/>
    <cellStyle name="EYCurrency 2 6 2 3" xfId="9109"/>
    <cellStyle name="EYCurrency 2 6 2 4" xfId="9110"/>
    <cellStyle name="EYCurrency 2 6 2 5" xfId="9111"/>
    <cellStyle name="EYCurrency 2 6 2 6" xfId="9112"/>
    <cellStyle name="EYCurrency 2 6 2 7" xfId="9113"/>
    <cellStyle name="EYCurrency 2 6 3" xfId="9114"/>
    <cellStyle name="EYCurrency 2 6 3 2" xfId="9115"/>
    <cellStyle name="EYCurrency 2 6 3 3" xfId="9116"/>
    <cellStyle name="EYCurrency 2 6 3 4" xfId="9117"/>
    <cellStyle name="EYCurrency 2 6 3 5" xfId="9118"/>
    <cellStyle name="EYCurrency 2 6 3 6" xfId="9119"/>
    <cellStyle name="EYCurrency 2 6 3 7" xfId="9120"/>
    <cellStyle name="EYCurrency 2 6 4" xfId="9121"/>
    <cellStyle name="EYCurrency 2 6 5" xfId="9122"/>
    <cellStyle name="EYCurrency 2 6 6" xfId="9123"/>
    <cellStyle name="EYCurrency 2 6 7" xfId="9124"/>
    <cellStyle name="EYCurrency 2 6 8" xfId="9125"/>
    <cellStyle name="EYCurrency 2 6 9" xfId="9126"/>
    <cellStyle name="EYCurrency 2 7" xfId="9127"/>
    <cellStyle name="EYCurrency 2 7 2" xfId="9128"/>
    <cellStyle name="EYCurrency 2 7 3" xfId="9129"/>
    <cellStyle name="EYCurrency 2 7 4" xfId="9130"/>
    <cellStyle name="EYCurrency 2 7 5" xfId="9131"/>
    <cellStyle name="EYCurrency 2 7 6" xfId="9132"/>
    <cellStyle name="EYCurrency 2 7 7" xfId="9133"/>
    <cellStyle name="EYCurrency 2 8" xfId="9134"/>
    <cellStyle name="EYCurrency 2 8 2" xfId="9135"/>
    <cellStyle name="EYCurrency 2 8 3" xfId="9136"/>
    <cellStyle name="EYCurrency 2 8 4" xfId="9137"/>
    <cellStyle name="EYCurrency 2 8 5" xfId="9138"/>
    <cellStyle name="EYCurrency 2 8 6" xfId="9139"/>
    <cellStyle name="EYCurrency 2 8 7" xfId="9140"/>
    <cellStyle name="EYCurrency 2 9" xfId="9141"/>
    <cellStyle name="EYCurrency 3" xfId="9142"/>
    <cellStyle name="EYCurrency 3 10" xfId="9143"/>
    <cellStyle name="EYCurrency 3 11" xfId="9144"/>
    <cellStyle name="EYCurrency 3 12" xfId="9145"/>
    <cellStyle name="EYCurrency 3 13" xfId="9146"/>
    <cellStyle name="EYCurrency 3 14" xfId="9147"/>
    <cellStyle name="EYCurrency 3 15" xfId="9148"/>
    <cellStyle name="EYCurrency 3 2" xfId="9149"/>
    <cellStyle name="EYCurrency 3 2 10" xfId="9150"/>
    <cellStyle name="EYCurrency 3 2 11" xfId="9151"/>
    <cellStyle name="EYCurrency 3 2 12" xfId="9152"/>
    <cellStyle name="EYCurrency 3 2 13" xfId="9153"/>
    <cellStyle name="EYCurrency 3 2 14" xfId="9154"/>
    <cellStyle name="EYCurrency 3 2 2" xfId="9155"/>
    <cellStyle name="EYCurrency 3 2 2 10" xfId="9156"/>
    <cellStyle name="EYCurrency 3 2 2 2" xfId="9157"/>
    <cellStyle name="EYCurrency 3 2 2 2 2" xfId="9158"/>
    <cellStyle name="EYCurrency 3 2 2 2 3" xfId="9159"/>
    <cellStyle name="EYCurrency 3 2 2 2 4" xfId="9160"/>
    <cellStyle name="EYCurrency 3 2 2 2 5" xfId="9161"/>
    <cellStyle name="EYCurrency 3 2 2 2 6" xfId="9162"/>
    <cellStyle name="EYCurrency 3 2 2 2 7" xfId="9163"/>
    <cellStyle name="EYCurrency 3 2 2 3" xfId="9164"/>
    <cellStyle name="EYCurrency 3 2 2 3 2" xfId="9165"/>
    <cellStyle name="EYCurrency 3 2 2 3 3" xfId="9166"/>
    <cellStyle name="EYCurrency 3 2 2 3 4" xfId="9167"/>
    <cellStyle name="EYCurrency 3 2 2 3 5" xfId="9168"/>
    <cellStyle name="EYCurrency 3 2 2 3 6" xfId="9169"/>
    <cellStyle name="EYCurrency 3 2 2 3 7" xfId="9170"/>
    <cellStyle name="EYCurrency 3 2 2 4" xfId="9171"/>
    <cellStyle name="EYCurrency 3 2 2 5" xfId="9172"/>
    <cellStyle name="EYCurrency 3 2 2 6" xfId="9173"/>
    <cellStyle name="EYCurrency 3 2 2 7" xfId="9174"/>
    <cellStyle name="EYCurrency 3 2 2 8" xfId="9175"/>
    <cellStyle name="EYCurrency 3 2 2 9" xfId="9176"/>
    <cellStyle name="EYCurrency 3 2 3" xfId="9177"/>
    <cellStyle name="EYCurrency 3 2 3 2" xfId="9178"/>
    <cellStyle name="EYCurrency 3 2 3 3" xfId="9179"/>
    <cellStyle name="EYCurrency 3 2 3 4" xfId="9180"/>
    <cellStyle name="EYCurrency 3 2 3 5" xfId="9181"/>
    <cellStyle name="EYCurrency 3 2 3 6" xfId="9182"/>
    <cellStyle name="EYCurrency 3 2 3 7" xfId="9183"/>
    <cellStyle name="EYCurrency 3 2 4" xfId="9184"/>
    <cellStyle name="EYCurrency 3 2 4 2" xfId="9185"/>
    <cellStyle name="EYCurrency 3 2 4 3" xfId="9186"/>
    <cellStyle name="EYCurrency 3 2 4 4" xfId="9187"/>
    <cellStyle name="EYCurrency 3 2 4 5" xfId="9188"/>
    <cellStyle name="EYCurrency 3 2 4 6" xfId="9189"/>
    <cellStyle name="EYCurrency 3 2 4 7" xfId="9190"/>
    <cellStyle name="EYCurrency 3 2 5" xfId="9191"/>
    <cellStyle name="EYCurrency 3 2 6" xfId="9192"/>
    <cellStyle name="EYCurrency 3 2 7" xfId="9193"/>
    <cellStyle name="EYCurrency 3 2 8" xfId="9194"/>
    <cellStyle name="EYCurrency 3 2 9" xfId="9195"/>
    <cellStyle name="EYCurrency 3 3" xfId="9196"/>
    <cellStyle name="EYCurrency 3 3 10" xfId="9197"/>
    <cellStyle name="EYCurrency 3 3 11" xfId="9198"/>
    <cellStyle name="EYCurrency 3 3 12" xfId="9199"/>
    <cellStyle name="EYCurrency 3 3 13" xfId="9200"/>
    <cellStyle name="EYCurrency 3 3 14" xfId="9201"/>
    <cellStyle name="EYCurrency 3 3 2" xfId="9202"/>
    <cellStyle name="EYCurrency 3 3 2 10" xfId="9203"/>
    <cellStyle name="EYCurrency 3 3 2 2" xfId="9204"/>
    <cellStyle name="EYCurrency 3 3 2 2 2" xfId="9205"/>
    <cellStyle name="EYCurrency 3 3 2 2 3" xfId="9206"/>
    <cellStyle name="EYCurrency 3 3 2 2 4" xfId="9207"/>
    <cellStyle name="EYCurrency 3 3 2 2 5" xfId="9208"/>
    <cellStyle name="EYCurrency 3 3 2 2 6" xfId="9209"/>
    <cellStyle name="EYCurrency 3 3 2 2 7" xfId="9210"/>
    <cellStyle name="EYCurrency 3 3 2 3" xfId="9211"/>
    <cellStyle name="EYCurrency 3 3 2 3 2" xfId="9212"/>
    <cellStyle name="EYCurrency 3 3 2 3 3" xfId="9213"/>
    <cellStyle name="EYCurrency 3 3 2 3 4" xfId="9214"/>
    <cellStyle name="EYCurrency 3 3 2 3 5" xfId="9215"/>
    <cellStyle name="EYCurrency 3 3 2 3 6" xfId="9216"/>
    <cellStyle name="EYCurrency 3 3 2 3 7" xfId="9217"/>
    <cellStyle name="EYCurrency 3 3 2 4" xfId="9218"/>
    <cellStyle name="EYCurrency 3 3 2 5" xfId="9219"/>
    <cellStyle name="EYCurrency 3 3 2 6" xfId="9220"/>
    <cellStyle name="EYCurrency 3 3 2 7" xfId="9221"/>
    <cellStyle name="EYCurrency 3 3 2 8" xfId="9222"/>
    <cellStyle name="EYCurrency 3 3 2 9" xfId="9223"/>
    <cellStyle name="EYCurrency 3 3 3" xfId="9224"/>
    <cellStyle name="EYCurrency 3 3 3 2" xfId="9225"/>
    <cellStyle name="EYCurrency 3 3 3 3" xfId="9226"/>
    <cellStyle name="EYCurrency 3 3 3 4" xfId="9227"/>
    <cellStyle name="EYCurrency 3 3 3 5" xfId="9228"/>
    <cellStyle name="EYCurrency 3 3 3 6" xfId="9229"/>
    <cellStyle name="EYCurrency 3 3 3 7" xfId="9230"/>
    <cellStyle name="EYCurrency 3 3 4" xfId="9231"/>
    <cellStyle name="EYCurrency 3 3 4 2" xfId="9232"/>
    <cellStyle name="EYCurrency 3 3 4 3" xfId="9233"/>
    <cellStyle name="EYCurrency 3 3 4 4" xfId="9234"/>
    <cellStyle name="EYCurrency 3 3 4 5" xfId="9235"/>
    <cellStyle name="EYCurrency 3 3 4 6" xfId="9236"/>
    <cellStyle name="EYCurrency 3 3 4 7" xfId="9237"/>
    <cellStyle name="EYCurrency 3 3 5" xfId="9238"/>
    <cellStyle name="EYCurrency 3 3 6" xfId="9239"/>
    <cellStyle name="EYCurrency 3 3 7" xfId="9240"/>
    <cellStyle name="EYCurrency 3 3 8" xfId="9241"/>
    <cellStyle name="EYCurrency 3 3 9" xfId="9242"/>
    <cellStyle name="EYCurrency 3 4" xfId="9243"/>
    <cellStyle name="EYCurrency 3 4 10" xfId="9244"/>
    <cellStyle name="EYCurrency 3 4 11" xfId="9245"/>
    <cellStyle name="EYCurrency 3 4 12" xfId="9246"/>
    <cellStyle name="EYCurrency 3 4 13" xfId="9247"/>
    <cellStyle name="EYCurrency 3 4 14" xfId="9248"/>
    <cellStyle name="EYCurrency 3 4 2" xfId="9249"/>
    <cellStyle name="EYCurrency 3 4 2 10" xfId="9250"/>
    <cellStyle name="EYCurrency 3 4 2 2" xfId="9251"/>
    <cellStyle name="EYCurrency 3 4 2 2 2" xfId="9252"/>
    <cellStyle name="EYCurrency 3 4 2 2 3" xfId="9253"/>
    <cellStyle name="EYCurrency 3 4 2 2 4" xfId="9254"/>
    <cellStyle name="EYCurrency 3 4 2 2 5" xfId="9255"/>
    <cellStyle name="EYCurrency 3 4 2 2 6" xfId="9256"/>
    <cellStyle name="EYCurrency 3 4 2 2 7" xfId="9257"/>
    <cellStyle name="EYCurrency 3 4 2 3" xfId="9258"/>
    <cellStyle name="EYCurrency 3 4 2 3 2" xfId="9259"/>
    <cellStyle name="EYCurrency 3 4 2 3 3" xfId="9260"/>
    <cellStyle name="EYCurrency 3 4 2 3 4" xfId="9261"/>
    <cellStyle name="EYCurrency 3 4 2 3 5" xfId="9262"/>
    <cellStyle name="EYCurrency 3 4 2 3 6" xfId="9263"/>
    <cellStyle name="EYCurrency 3 4 2 3 7" xfId="9264"/>
    <cellStyle name="EYCurrency 3 4 2 4" xfId="9265"/>
    <cellStyle name="EYCurrency 3 4 2 5" xfId="9266"/>
    <cellStyle name="EYCurrency 3 4 2 6" xfId="9267"/>
    <cellStyle name="EYCurrency 3 4 2 7" xfId="9268"/>
    <cellStyle name="EYCurrency 3 4 2 8" xfId="9269"/>
    <cellStyle name="EYCurrency 3 4 2 9" xfId="9270"/>
    <cellStyle name="EYCurrency 3 4 3" xfId="9271"/>
    <cellStyle name="EYCurrency 3 4 3 2" xfId="9272"/>
    <cellStyle name="EYCurrency 3 4 3 3" xfId="9273"/>
    <cellStyle name="EYCurrency 3 4 3 4" xfId="9274"/>
    <cellStyle name="EYCurrency 3 4 3 5" xfId="9275"/>
    <cellStyle name="EYCurrency 3 4 3 6" xfId="9276"/>
    <cellStyle name="EYCurrency 3 4 3 7" xfId="9277"/>
    <cellStyle name="EYCurrency 3 4 4" xfId="9278"/>
    <cellStyle name="EYCurrency 3 4 4 2" xfId="9279"/>
    <cellStyle name="EYCurrency 3 4 4 3" xfId="9280"/>
    <cellStyle name="EYCurrency 3 4 4 4" xfId="9281"/>
    <cellStyle name="EYCurrency 3 4 4 5" xfId="9282"/>
    <cellStyle name="EYCurrency 3 4 4 6" xfId="9283"/>
    <cellStyle name="EYCurrency 3 4 4 7" xfId="9284"/>
    <cellStyle name="EYCurrency 3 4 5" xfId="9285"/>
    <cellStyle name="EYCurrency 3 4 6" xfId="9286"/>
    <cellStyle name="EYCurrency 3 4 7" xfId="9287"/>
    <cellStyle name="EYCurrency 3 4 8" xfId="9288"/>
    <cellStyle name="EYCurrency 3 4 9" xfId="9289"/>
    <cellStyle name="EYCurrency 3 5" xfId="9290"/>
    <cellStyle name="EYCurrency 3 5 10" xfId="9291"/>
    <cellStyle name="EYCurrency 3 5 11" xfId="9292"/>
    <cellStyle name="EYCurrency 3 5 12" xfId="9293"/>
    <cellStyle name="EYCurrency 3 5 13" xfId="9294"/>
    <cellStyle name="EYCurrency 3 5 14" xfId="9295"/>
    <cellStyle name="EYCurrency 3 5 2" xfId="9296"/>
    <cellStyle name="EYCurrency 3 5 2 10" xfId="9297"/>
    <cellStyle name="EYCurrency 3 5 2 2" xfId="9298"/>
    <cellStyle name="EYCurrency 3 5 2 2 2" xfId="9299"/>
    <cellStyle name="EYCurrency 3 5 2 2 3" xfId="9300"/>
    <cellStyle name="EYCurrency 3 5 2 2 4" xfId="9301"/>
    <cellStyle name="EYCurrency 3 5 2 2 5" xfId="9302"/>
    <cellStyle name="EYCurrency 3 5 2 2 6" xfId="9303"/>
    <cellStyle name="EYCurrency 3 5 2 2 7" xfId="9304"/>
    <cellStyle name="EYCurrency 3 5 2 3" xfId="9305"/>
    <cellStyle name="EYCurrency 3 5 2 3 2" xfId="9306"/>
    <cellStyle name="EYCurrency 3 5 2 3 3" xfId="9307"/>
    <cellStyle name="EYCurrency 3 5 2 3 4" xfId="9308"/>
    <cellStyle name="EYCurrency 3 5 2 3 5" xfId="9309"/>
    <cellStyle name="EYCurrency 3 5 2 3 6" xfId="9310"/>
    <cellStyle name="EYCurrency 3 5 2 3 7" xfId="9311"/>
    <cellStyle name="EYCurrency 3 5 2 4" xfId="9312"/>
    <cellStyle name="EYCurrency 3 5 2 5" xfId="9313"/>
    <cellStyle name="EYCurrency 3 5 2 6" xfId="9314"/>
    <cellStyle name="EYCurrency 3 5 2 7" xfId="9315"/>
    <cellStyle name="EYCurrency 3 5 2 8" xfId="9316"/>
    <cellStyle name="EYCurrency 3 5 2 9" xfId="9317"/>
    <cellStyle name="EYCurrency 3 5 3" xfId="9318"/>
    <cellStyle name="EYCurrency 3 5 3 2" xfId="9319"/>
    <cellStyle name="EYCurrency 3 5 3 3" xfId="9320"/>
    <cellStyle name="EYCurrency 3 5 3 4" xfId="9321"/>
    <cellStyle name="EYCurrency 3 5 3 5" xfId="9322"/>
    <cellStyle name="EYCurrency 3 5 3 6" xfId="9323"/>
    <cellStyle name="EYCurrency 3 5 3 7" xfId="9324"/>
    <cellStyle name="EYCurrency 3 5 4" xfId="9325"/>
    <cellStyle name="EYCurrency 3 5 4 2" xfId="9326"/>
    <cellStyle name="EYCurrency 3 5 4 3" xfId="9327"/>
    <cellStyle name="EYCurrency 3 5 4 4" xfId="9328"/>
    <cellStyle name="EYCurrency 3 5 4 5" xfId="9329"/>
    <cellStyle name="EYCurrency 3 5 4 6" xfId="9330"/>
    <cellStyle name="EYCurrency 3 5 4 7" xfId="9331"/>
    <cellStyle name="EYCurrency 3 5 5" xfId="9332"/>
    <cellStyle name="EYCurrency 3 5 6" xfId="9333"/>
    <cellStyle name="EYCurrency 3 5 7" xfId="9334"/>
    <cellStyle name="EYCurrency 3 5 8" xfId="9335"/>
    <cellStyle name="EYCurrency 3 5 9" xfId="9336"/>
    <cellStyle name="EYCurrency 3 6" xfId="9337"/>
    <cellStyle name="EYCurrency 3 6 10" xfId="9338"/>
    <cellStyle name="EYCurrency 3 6 2" xfId="9339"/>
    <cellStyle name="EYCurrency 3 6 2 2" xfId="9340"/>
    <cellStyle name="EYCurrency 3 6 2 3" xfId="9341"/>
    <cellStyle name="EYCurrency 3 6 2 4" xfId="9342"/>
    <cellStyle name="EYCurrency 3 6 2 5" xfId="9343"/>
    <cellStyle name="EYCurrency 3 6 2 6" xfId="9344"/>
    <cellStyle name="EYCurrency 3 6 2 7" xfId="9345"/>
    <cellStyle name="EYCurrency 3 6 3" xfId="9346"/>
    <cellStyle name="EYCurrency 3 6 3 2" xfId="9347"/>
    <cellStyle name="EYCurrency 3 6 3 3" xfId="9348"/>
    <cellStyle name="EYCurrency 3 6 3 4" xfId="9349"/>
    <cellStyle name="EYCurrency 3 6 3 5" xfId="9350"/>
    <cellStyle name="EYCurrency 3 6 3 6" xfId="9351"/>
    <cellStyle name="EYCurrency 3 6 3 7" xfId="9352"/>
    <cellStyle name="EYCurrency 3 6 4" xfId="9353"/>
    <cellStyle name="EYCurrency 3 6 5" xfId="9354"/>
    <cellStyle name="EYCurrency 3 6 6" xfId="9355"/>
    <cellStyle name="EYCurrency 3 6 7" xfId="9356"/>
    <cellStyle name="EYCurrency 3 6 8" xfId="9357"/>
    <cellStyle name="EYCurrency 3 6 9" xfId="9358"/>
    <cellStyle name="EYCurrency 3 7" xfId="9359"/>
    <cellStyle name="EYCurrency 3 7 2" xfId="9360"/>
    <cellStyle name="EYCurrency 3 7 3" xfId="9361"/>
    <cellStyle name="EYCurrency 3 7 4" xfId="9362"/>
    <cellStyle name="EYCurrency 3 7 5" xfId="9363"/>
    <cellStyle name="EYCurrency 3 7 6" xfId="9364"/>
    <cellStyle name="EYCurrency 3 7 7" xfId="9365"/>
    <cellStyle name="EYCurrency 3 8" xfId="9366"/>
    <cellStyle name="EYCurrency 3 8 2" xfId="9367"/>
    <cellStyle name="EYCurrency 3 8 3" xfId="9368"/>
    <cellStyle name="EYCurrency 3 8 4" xfId="9369"/>
    <cellStyle name="EYCurrency 3 8 5" xfId="9370"/>
    <cellStyle name="EYCurrency 3 8 6" xfId="9371"/>
    <cellStyle name="EYCurrency 3 8 7" xfId="9372"/>
    <cellStyle name="EYCurrency 3 9" xfId="9373"/>
    <cellStyle name="EYCurrency 4" xfId="9374"/>
    <cellStyle name="EYCurrency 4 10" xfId="9375"/>
    <cellStyle name="EYCurrency 4 11" xfId="9376"/>
    <cellStyle name="EYCurrency 4 12" xfId="9377"/>
    <cellStyle name="EYCurrency 4 13" xfId="9378"/>
    <cellStyle name="EYCurrency 4 14" xfId="9379"/>
    <cellStyle name="EYCurrency 4 15" xfId="9380"/>
    <cellStyle name="EYCurrency 4 2" xfId="9381"/>
    <cellStyle name="EYCurrency 4 2 10" xfId="9382"/>
    <cellStyle name="EYCurrency 4 2 11" xfId="9383"/>
    <cellStyle name="EYCurrency 4 2 12" xfId="9384"/>
    <cellStyle name="EYCurrency 4 2 13" xfId="9385"/>
    <cellStyle name="EYCurrency 4 2 14" xfId="9386"/>
    <cellStyle name="EYCurrency 4 2 2" xfId="9387"/>
    <cellStyle name="EYCurrency 4 2 2 10" xfId="9388"/>
    <cellStyle name="EYCurrency 4 2 2 2" xfId="9389"/>
    <cellStyle name="EYCurrency 4 2 2 2 2" xfId="9390"/>
    <cellStyle name="EYCurrency 4 2 2 2 3" xfId="9391"/>
    <cellStyle name="EYCurrency 4 2 2 2 4" xfId="9392"/>
    <cellStyle name="EYCurrency 4 2 2 2 5" xfId="9393"/>
    <cellStyle name="EYCurrency 4 2 2 2 6" xfId="9394"/>
    <cellStyle name="EYCurrency 4 2 2 2 7" xfId="9395"/>
    <cellStyle name="EYCurrency 4 2 2 3" xfId="9396"/>
    <cellStyle name="EYCurrency 4 2 2 3 2" xfId="9397"/>
    <cellStyle name="EYCurrency 4 2 2 3 3" xfId="9398"/>
    <cellStyle name="EYCurrency 4 2 2 3 4" xfId="9399"/>
    <cellStyle name="EYCurrency 4 2 2 3 5" xfId="9400"/>
    <cellStyle name="EYCurrency 4 2 2 3 6" xfId="9401"/>
    <cellStyle name="EYCurrency 4 2 2 3 7" xfId="9402"/>
    <cellStyle name="EYCurrency 4 2 2 4" xfId="9403"/>
    <cellStyle name="EYCurrency 4 2 2 5" xfId="9404"/>
    <cellStyle name="EYCurrency 4 2 2 6" xfId="9405"/>
    <cellStyle name="EYCurrency 4 2 2 7" xfId="9406"/>
    <cellStyle name="EYCurrency 4 2 2 8" xfId="9407"/>
    <cellStyle name="EYCurrency 4 2 2 9" xfId="9408"/>
    <cellStyle name="EYCurrency 4 2 3" xfId="9409"/>
    <cellStyle name="EYCurrency 4 2 3 2" xfId="9410"/>
    <cellStyle name="EYCurrency 4 2 3 3" xfId="9411"/>
    <cellStyle name="EYCurrency 4 2 3 4" xfId="9412"/>
    <cellStyle name="EYCurrency 4 2 3 5" xfId="9413"/>
    <cellStyle name="EYCurrency 4 2 3 6" xfId="9414"/>
    <cellStyle name="EYCurrency 4 2 3 7" xfId="9415"/>
    <cellStyle name="EYCurrency 4 2 4" xfId="9416"/>
    <cellStyle name="EYCurrency 4 2 4 2" xfId="9417"/>
    <cellStyle name="EYCurrency 4 2 4 3" xfId="9418"/>
    <cellStyle name="EYCurrency 4 2 4 4" xfId="9419"/>
    <cellStyle name="EYCurrency 4 2 4 5" xfId="9420"/>
    <cellStyle name="EYCurrency 4 2 4 6" xfId="9421"/>
    <cellStyle name="EYCurrency 4 2 4 7" xfId="9422"/>
    <cellStyle name="EYCurrency 4 2 5" xfId="9423"/>
    <cellStyle name="EYCurrency 4 2 6" xfId="9424"/>
    <cellStyle name="EYCurrency 4 2 7" xfId="9425"/>
    <cellStyle name="EYCurrency 4 2 8" xfId="9426"/>
    <cellStyle name="EYCurrency 4 2 9" xfId="9427"/>
    <cellStyle name="EYCurrency 4 3" xfId="9428"/>
    <cellStyle name="EYCurrency 4 3 10" xfId="9429"/>
    <cellStyle name="EYCurrency 4 3 11" xfId="9430"/>
    <cellStyle name="EYCurrency 4 3 12" xfId="9431"/>
    <cellStyle name="EYCurrency 4 3 13" xfId="9432"/>
    <cellStyle name="EYCurrency 4 3 14" xfId="9433"/>
    <cellStyle name="EYCurrency 4 3 2" xfId="9434"/>
    <cellStyle name="EYCurrency 4 3 2 10" xfId="9435"/>
    <cellStyle name="EYCurrency 4 3 2 2" xfId="9436"/>
    <cellStyle name="EYCurrency 4 3 2 2 2" xfId="9437"/>
    <cellStyle name="EYCurrency 4 3 2 2 3" xfId="9438"/>
    <cellStyle name="EYCurrency 4 3 2 2 4" xfId="9439"/>
    <cellStyle name="EYCurrency 4 3 2 2 5" xfId="9440"/>
    <cellStyle name="EYCurrency 4 3 2 2 6" xfId="9441"/>
    <cellStyle name="EYCurrency 4 3 2 2 7" xfId="9442"/>
    <cellStyle name="EYCurrency 4 3 2 3" xfId="9443"/>
    <cellStyle name="EYCurrency 4 3 2 3 2" xfId="9444"/>
    <cellStyle name="EYCurrency 4 3 2 3 3" xfId="9445"/>
    <cellStyle name="EYCurrency 4 3 2 3 4" xfId="9446"/>
    <cellStyle name="EYCurrency 4 3 2 3 5" xfId="9447"/>
    <cellStyle name="EYCurrency 4 3 2 3 6" xfId="9448"/>
    <cellStyle name="EYCurrency 4 3 2 3 7" xfId="9449"/>
    <cellStyle name="EYCurrency 4 3 2 4" xfId="9450"/>
    <cellStyle name="EYCurrency 4 3 2 5" xfId="9451"/>
    <cellStyle name="EYCurrency 4 3 2 6" xfId="9452"/>
    <cellStyle name="EYCurrency 4 3 2 7" xfId="9453"/>
    <cellStyle name="EYCurrency 4 3 2 8" xfId="9454"/>
    <cellStyle name="EYCurrency 4 3 2 9" xfId="9455"/>
    <cellStyle name="EYCurrency 4 3 3" xfId="9456"/>
    <cellStyle name="EYCurrency 4 3 3 2" xfId="9457"/>
    <cellStyle name="EYCurrency 4 3 3 3" xfId="9458"/>
    <cellStyle name="EYCurrency 4 3 3 4" xfId="9459"/>
    <cellStyle name="EYCurrency 4 3 3 5" xfId="9460"/>
    <cellStyle name="EYCurrency 4 3 3 6" xfId="9461"/>
    <cellStyle name="EYCurrency 4 3 3 7" xfId="9462"/>
    <cellStyle name="EYCurrency 4 3 4" xfId="9463"/>
    <cellStyle name="EYCurrency 4 3 4 2" xfId="9464"/>
    <cellStyle name="EYCurrency 4 3 4 3" xfId="9465"/>
    <cellStyle name="EYCurrency 4 3 4 4" xfId="9466"/>
    <cellStyle name="EYCurrency 4 3 4 5" xfId="9467"/>
    <cellStyle name="EYCurrency 4 3 4 6" xfId="9468"/>
    <cellStyle name="EYCurrency 4 3 4 7" xfId="9469"/>
    <cellStyle name="EYCurrency 4 3 5" xfId="9470"/>
    <cellStyle name="EYCurrency 4 3 6" xfId="9471"/>
    <cellStyle name="EYCurrency 4 3 7" xfId="9472"/>
    <cellStyle name="EYCurrency 4 3 8" xfId="9473"/>
    <cellStyle name="EYCurrency 4 3 9" xfId="9474"/>
    <cellStyle name="EYCurrency 4 4" xfId="9475"/>
    <cellStyle name="EYCurrency 4 4 10" xfId="9476"/>
    <cellStyle name="EYCurrency 4 4 11" xfId="9477"/>
    <cellStyle name="EYCurrency 4 4 12" xfId="9478"/>
    <cellStyle name="EYCurrency 4 4 13" xfId="9479"/>
    <cellStyle name="EYCurrency 4 4 14" xfId="9480"/>
    <cellStyle name="EYCurrency 4 4 2" xfId="9481"/>
    <cellStyle name="EYCurrency 4 4 2 10" xfId="9482"/>
    <cellStyle name="EYCurrency 4 4 2 2" xfId="9483"/>
    <cellStyle name="EYCurrency 4 4 2 2 2" xfId="9484"/>
    <cellStyle name="EYCurrency 4 4 2 2 3" xfId="9485"/>
    <cellStyle name="EYCurrency 4 4 2 2 4" xfId="9486"/>
    <cellStyle name="EYCurrency 4 4 2 2 5" xfId="9487"/>
    <cellStyle name="EYCurrency 4 4 2 2 6" xfId="9488"/>
    <cellStyle name="EYCurrency 4 4 2 2 7" xfId="9489"/>
    <cellStyle name="EYCurrency 4 4 2 3" xfId="9490"/>
    <cellStyle name="EYCurrency 4 4 2 3 2" xfId="9491"/>
    <cellStyle name="EYCurrency 4 4 2 3 3" xfId="9492"/>
    <cellStyle name="EYCurrency 4 4 2 3 4" xfId="9493"/>
    <cellStyle name="EYCurrency 4 4 2 3 5" xfId="9494"/>
    <cellStyle name="EYCurrency 4 4 2 3 6" xfId="9495"/>
    <cellStyle name="EYCurrency 4 4 2 3 7" xfId="9496"/>
    <cellStyle name="EYCurrency 4 4 2 4" xfId="9497"/>
    <cellStyle name="EYCurrency 4 4 2 5" xfId="9498"/>
    <cellStyle name="EYCurrency 4 4 2 6" xfId="9499"/>
    <cellStyle name="EYCurrency 4 4 2 7" xfId="9500"/>
    <cellStyle name="EYCurrency 4 4 2 8" xfId="9501"/>
    <cellStyle name="EYCurrency 4 4 2 9" xfId="9502"/>
    <cellStyle name="EYCurrency 4 4 3" xfId="9503"/>
    <cellStyle name="EYCurrency 4 4 3 2" xfId="9504"/>
    <cellStyle name="EYCurrency 4 4 3 3" xfId="9505"/>
    <cellStyle name="EYCurrency 4 4 3 4" xfId="9506"/>
    <cellStyle name="EYCurrency 4 4 3 5" xfId="9507"/>
    <cellStyle name="EYCurrency 4 4 3 6" xfId="9508"/>
    <cellStyle name="EYCurrency 4 4 3 7" xfId="9509"/>
    <cellStyle name="EYCurrency 4 4 4" xfId="9510"/>
    <cellStyle name="EYCurrency 4 4 4 2" xfId="9511"/>
    <cellStyle name="EYCurrency 4 4 4 3" xfId="9512"/>
    <cellStyle name="EYCurrency 4 4 4 4" xfId="9513"/>
    <cellStyle name="EYCurrency 4 4 4 5" xfId="9514"/>
    <cellStyle name="EYCurrency 4 4 4 6" xfId="9515"/>
    <cellStyle name="EYCurrency 4 4 4 7" xfId="9516"/>
    <cellStyle name="EYCurrency 4 4 5" xfId="9517"/>
    <cellStyle name="EYCurrency 4 4 6" xfId="9518"/>
    <cellStyle name="EYCurrency 4 4 7" xfId="9519"/>
    <cellStyle name="EYCurrency 4 4 8" xfId="9520"/>
    <cellStyle name="EYCurrency 4 4 9" xfId="9521"/>
    <cellStyle name="EYCurrency 4 5" xfId="9522"/>
    <cellStyle name="EYCurrency 4 5 10" xfId="9523"/>
    <cellStyle name="EYCurrency 4 5 11" xfId="9524"/>
    <cellStyle name="EYCurrency 4 5 12" xfId="9525"/>
    <cellStyle name="EYCurrency 4 5 13" xfId="9526"/>
    <cellStyle name="EYCurrency 4 5 14" xfId="9527"/>
    <cellStyle name="EYCurrency 4 5 2" xfId="9528"/>
    <cellStyle name="EYCurrency 4 5 2 10" xfId="9529"/>
    <cellStyle name="EYCurrency 4 5 2 2" xfId="9530"/>
    <cellStyle name="EYCurrency 4 5 2 2 2" xfId="9531"/>
    <cellStyle name="EYCurrency 4 5 2 2 3" xfId="9532"/>
    <cellStyle name="EYCurrency 4 5 2 2 4" xfId="9533"/>
    <cellStyle name="EYCurrency 4 5 2 2 5" xfId="9534"/>
    <cellStyle name="EYCurrency 4 5 2 2 6" xfId="9535"/>
    <cellStyle name="EYCurrency 4 5 2 2 7" xfId="9536"/>
    <cellStyle name="EYCurrency 4 5 2 3" xfId="9537"/>
    <cellStyle name="EYCurrency 4 5 2 3 2" xfId="9538"/>
    <cellStyle name="EYCurrency 4 5 2 3 3" xfId="9539"/>
    <cellStyle name="EYCurrency 4 5 2 3 4" xfId="9540"/>
    <cellStyle name="EYCurrency 4 5 2 3 5" xfId="9541"/>
    <cellStyle name="EYCurrency 4 5 2 3 6" xfId="9542"/>
    <cellStyle name="EYCurrency 4 5 2 3 7" xfId="9543"/>
    <cellStyle name="EYCurrency 4 5 2 4" xfId="9544"/>
    <cellStyle name="EYCurrency 4 5 2 5" xfId="9545"/>
    <cellStyle name="EYCurrency 4 5 2 6" xfId="9546"/>
    <cellStyle name="EYCurrency 4 5 2 7" xfId="9547"/>
    <cellStyle name="EYCurrency 4 5 2 8" xfId="9548"/>
    <cellStyle name="EYCurrency 4 5 2 9" xfId="9549"/>
    <cellStyle name="EYCurrency 4 5 3" xfId="9550"/>
    <cellStyle name="EYCurrency 4 5 3 2" xfId="9551"/>
    <cellStyle name="EYCurrency 4 5 3 3" xfId="9552"/>
    <cellStyle name="EYCurrency 4 5 3 4" xfId="9553"/>
    <cellStyle name="EYCurrency 4 5 3 5" xfId="9554"/>
    <cellStyle name="EYCurrency 4 5 3 6" xfId="9555"/>
    <cellStyle name="EYCurrency 4 5 3 7" xfId="9556"/>
    <cellStyle name="EYCurrency 4 5 4" xfId="9557"/>
    <cellStyle name="EYCurrency 4 5 4 2" xfId="9558"/>
    <cellStyle name="EYCurrency 4 5 4 3" xfId="9559"/>
    <cellStyle name="EYCurrency 4 5 4 4" xfId="9560"/>
    <cellStyle name="EYCurrency 4 5 4 5" xfId="9561"/>
    <cellStyle name="EYCurrency 4 5 4 6" xfId="9562"/>
    <cellStyle name="EYCurrency 4 5 4 7" xfId="9563"/>
    <cellStyle name="EYCurrency 4 5 5" xfId="9564"/>
    <cellStyle name="EYCurrency 4 5 6" xfId="9565"/>
    <cellStyle name="EYCurrency 4 5 7" xfId="9566"/>
    <cellStyle name="EYCurrency 4 5 8" xfId="9567"/>
    <cellStyle name="EYCurrency 4 5 9" xfId="9568"/>
    <cellStyle name="EYCurrency 4 6" xfId="9569"/>
    <cellStyle name="EYCurrency 4 6 10" xfId="9570"/>
    <cellStyle name="EYCurrency 4 6 2" xfId="9571"/>
    <cellStyle name="EYCurrency 4 6 2 2" xfId="9572"/>
    <cellStyle name="EYCurrency 4 6 2 3" xfId="9573"/>
    <cellStyle name="EYCurrency 4 6 2 4" xfId="9574"/>
    <cellStyle name="EYCurrency 4 6 2 5" xfId="9575"/>
    <cellStyle name="EYCurrency 4 6 2 6" xfId="9576"/>
    <cellStyle name="EYCurrency 4 6 2 7" xfId="9577"/>
    <cellStyle name="EYCurrency 4 6 3" xfId="9578"/>
    <cellStyle name="EYCurrency 4 6 3 2" xfId="9579"/>
    <cellStyle name="EYCurrency 4 6 3 3" xfId="9580"/>
    <cellStyle name="EYCurrency 4 6 3 4" xfId="9581"/>
    <cellStyle name="EYCurrency 4 6 3 5" xfId="9582"/>
    <cellStyle name="EYCurrency 4 6 3 6" xfId="9583"/>
    <cellStyle name="EYCurrency 4 6 3 7" xfId="9584"/>
    <cellStyle name="EYCurrency 4 6 4" xfId="9585"/>
    <cellStyle name="EYCurrency 4 6 5" xfId="9586"/>
    <cellStyle name="EYCurrency 4 6 6" xfId="9587"/>
    <cellStyle name="EYCurrency 4 6 7" xfId="9588"/>
    <cellStyle name="EYCurrency 4 6 8" xfId="9589"/>
    <cellStyle name="EYCurrency 4 6 9" xfId="9590"/>
    <cellStyle name="EYCurrency 4 7" xfId="9591"/>
    <cellStyle name="EYCurrency 4 7 2" xfId="9592"/>
    <cellStyle name="EYCurrency 4 7 3" xfId="9593"/>
    <cellStyle name="EYCurrency 4 7 4" xfId="9594"/>
    <cellStyle name="EYCurrency 4 7 5" xfId="9595"/>
    <cellStyle name="EYCurrency 4 7 6" xfId="9596"/>
    <cellStyle name="EYCurrency 4 7 7" xfId="9597"/>
    <cellStyle name="EYCurrency 4 8" xfId="9598"/>
    <cellStyle name="EYCurrency 4 8 2" xfId="9599"/>
    <cellStyle name="EYCurrency 4 8 3" xfId="9600"/>
    <cellStyle name="EYCurrency 4 8 4" xfId="9601"/>
    <cellStyle name="EYCurrency 4 8 5" xfId="9602"/>
    <cellStyle name="EYCurrency 4 8 6" xfId="9603"/>
    <cellStyle name="EYCurrency 4 8 7" xfId="9604"/>
    <cellStyle name="EYCurrency 4 9" xfId="9605"/>
    <cellStyle name="EYCurrency 5" xfId="9606"/>
    <cellStyle name="EYCurrency 5 10" xfId="9607"/>
    <cellStyle name="EYCurrency 5 11" xfId="9608"/>
    <cellStyle name="EYCurrency 5 12" xfId="9609"/>
    <cellStyle name="EYCurrency 5 13" xfId="9610"/>
    <cellStyle name="EYCurrency 5 14" xfId="9611"/>
    <cellStyle name="EYCurrency 5 2" xfId="9612"/>
    <cellStyle name="EYCurrency 5 2 10" xfId="9613"/>
    <cellStyle name="EYCurrency 5 2 2" xfId="9614"/>
    <cellStyle name="EYCurrency 5 2 2 2" xfId="9615"/>
    <cellStyle name="EYCurrency 5 2 2 3" xfId="9616"/>
    <cellStyle name="EYCurrency 5 2 2 4" xfId="9617"/>
    <cellStyle name="EYCurrency 5 2 2 5" xfId="9618"/>
    <cellStyle name="EYCurrency 5 2 2 6" xfId="9619"/>
    <cellStyle name="EYCurrency 5 2 2 7" xfId="9620"/>
    <cellStyle name="EYCurrency 5 2 3" xfId="9621"/>
    <cellStyle name="EYCurrency 5 2 3 2" xfId="9622"/>
    <cellStyle name="EYCurrency 5 2 3 3" xfId="9623"/>
    <cellStyle name="EYCurrency 5 2 3 4" xfId="9624"/>
    <cellStyle name="EYCurrency 5 2 3 5" xfId="9625"/>
    <cellStyle name="EYCurrency 5 2 3 6" xfId="9626"/>
    <cellStyle name="EYCurrency 5 2 3 7" xfId="9627"/>
    <cellStyle name="EYCurrency 5 2 4" xfId="9628"/>
    <cellStyle name="EYCurrency 5 2 5" xfId="9629"/>
    <cellStyle name="EYCurrency 5 2 6" xfId="9630"/>
    <cellStyle name="EYCurrency 5 2 7" xfId="9631"/>
    <cellStyle name="EYCurrency 5 2 8" xfId="9632"/>
    <cellStyle name="EYCurrency 5 2 9" xfId="9633"/>
    <cellStyle name="EYCurrency 5 3" xfId="9634"/>
    <cellStyle name="EYCurrency 5 3 2" xfId="9635"/>
    <cellStyle name="EYCurrency 5 3 3" xfId="9636"/>
    <cellStyle name="EYCurrency 5 3 4" xfId="9637"/>
    <cellStyle name="EYCurrency 5 3 5" xfId="9638"/>
    <cellStyle name="EYCurrency 5 3 6" xfId="9639"/>
    <cellStyle name="EYCurrency 5 3 7" xfId="9640"/>
    <cellStyle name="EYCurrency 5 4" xfId="9641"/>
    <cellStyle name="EYCurrency 5 4 2" xfId="9642"/>
    <cellStyle name="EYCurrency 5 4 3" xfId="9643"/>
    <cellStyle name="EYCurrency 5 4 4" xfId="9644"/>
    <cellStyle name="EYCurrency 5 4 5" xfId="9645"/>
    <cellStyle name="EYCurrency 5 4 6" xfId="9646"/>
    <cellStyle name="EYCurrency 5 4 7" xfId="9647"/>
    <cellStyle name="EYCurrency 5 5" xfId="9648"/>
    <cellStyle name="EYCurrency 5 6" xfId="9649"/>
    <cellStyle name="EYCurrency 5 7" xfId="9650"/>
    <cellStyle name="EYCurrency 5 8" xfId="9651"/>
    <cellStyle name="EYCurrency 5 9" xfId="9652"/>
    <cellStyle name="EYCurrency 6" xfId="9653"/>
    <cellStyle name="EYCurrency 6 10" xfId="9654"/>
    <cellStyle name="EYCurrency 6 2" xfId="9655"/>
    <cellStyle name="EYCurrency 6 2 2" xfId="9656"/>
    <cellStyle name="EYCurrency 6 2 3" xfId="9657"/>
    <cellStyle name="EYCurrency 6 2 4" xfId="9658"/>
    <cellStyle name="EYCurrency 6 2 5" xfId="9659"/>
    <cellStyle name="EYCurrency 6 2 6" xfId="9660"/>
    <cellStyle name="EYCurrency 6 2 7" xfId="9661"/>
    <cellStyle name="EYCurrency 6 3" xfId="9662"/>
    <cellStyle name="EYCurrency 6 3 2" xfId="9663"/>
    <cellStyle name="EYCurrency 6 3 3" xfId="9664"/>
    <cellStyle name="EYCurrency 6 3 4" xfId="9665"/>
    <cellStyle name="EYCurrency 6 3 5" xfId="9666"/>
    <cellStyle name="EYCurrency 6 3 6" xfId="9667"/>
    <cellStyle name="EYCurrency 6 3 7" xfId="9668"/>
    <cellStyle name="EYCurrency 6 4" xfId="9669"/>
    <cellStyle name="EYCurrency 6 5" xfId="9670"/>
    <cellStyle name="EYCurrency 6 6" xfId="9671"/>
    <cellStyle name="EYCurrency 6 7" xfId="9672"/>
    <cellStyle name="EYCurrency 6 8" xfId="9673"/>
    <cellStyle name="EYCurrency 6 9" xfId="9674"/>
    <cellStyle name="EYCurrency 7" xfId="9675"/>
    <cellStyle name="EYCurrency 7 2" xfId="9676"/>
    <cellStyle name="EYCurrency 7 3" xfId="9677"/>
    <cellStyle name="EYCurrency 7 4" xfId="9678"/>
    <cellStyle name="EYCurrency 7 5" xfId="9679"/>
    <cellStyle name="EYCurrency 7 6" xfId="9680"/>
    <cellStyle name="EYCurrency 7 7" xfId="9681"/>
    <cellStyle name="EYCurrency 8" xfId="9682"/>
    <cellStyle name="EYCurrency 8 2" xfId="9683"/>
    <cellStyle name="EYCurrency 8 3" xfId="9684"/>
    <cellStyle name="EYCurrency 8 4" xfId="9685"/>
    <cellStyle name="EYCurrency 8 5" xfId="9686"/>
    <cellStyle name="EYCurrency 8 6" xfId="9687"/>
    <cellStyle name="EYCurrency 8 7" xfId="9688"/>
    <cellStyle name="EYCurrency 9" xfId="9689"/>
    <cellStyle name="EYNotes" xfId="9690"/>
    <cellStyle name="EYNotesHeading" xfId="9691"/>
    <cellStyle name="EYNotesHeading 10" xfId="9692"/>
    <cellStyle name="EYNotesHeading 11" xfId="9693"/>
    <cellStyle name="EYNotesHeading 2" xfId="9694"/>
    <cellStyle name="EYNotesHeading 2 10" xfId="9695"/>
    <cellStyle name="EYNotesHeading 2 11" xfId="9696"/>
    <cellStyle name="EYNotesHeading 2 12" xfId="9697"/>
    <cellStyle name="EYNotesHeading 2 13" xfId="9698"/>
    <cellStyle name="EYNotesHeading 2 14" xfId="9699"/>
    <cellStyle name="EYNotesHeading 2 15" xfId="9700"/>
    <cellStyle name="EYNotesHeading 2 16" xfId="9701"/>
    <cellStyle name="EYNotesHeading 2 17" xfId="9702"/>
    <cellStyle name="EYNotesHeading 2 2" xfId="9703"/>
    <cellStyle name="EYNotesHeading 2 2 10" xfId="9704"/>
    <cellStyle name="EYNotesHeading 2 2 11" xfId="9705"/>
    <cellStyle name="EYNotesHeading 2 2 12" xfId="9706"/>
    <cellStyle name="EYNotesHeading 2 2 13" xfId="9707"/>
    <cellStyle name="EYNotesHeading 2 2 14" xfId="9708"/>
    <cellStyle name="EYNotesHeading 2 2 2" xfId="9709"/>
    <cellStyle name="EYNotesHeading 2 2 2 10" xfId="9710"/>
    <cellStyle name="EYNotesHeading 2 2 2 2" xfId="9711"/>
    <cellStyle name="EYNotesHeading 2 2 2 2 2" xfId="9712"/>
    <cellStyle name="EYNotesHeading 2 2 2 2 3" xfId="9713"/>
    <cellStyle name="EYNotesHeading 2 2 2 2 4" xfId="9714"/>
    <cellStyle name="EYNotesHeading 2 2 2 2 5" xfId="9715"/>
    <cellStyle name="EYNotesHeading 2 2 2 2 6" xfId="9716"/>
    <cellStyle name="EYNotesHeading 2 2 2 2 7" xfId="9717"/>
    <cellStyle name="EYNotesHeading 2 2 2 3" xfId="9718"/>
    <cellStyle name="EYNotesHeading 2 2 2 3 2" xfId="9719"/>
    <cellStyle name="EYNotesHeading 2 2 2 3 3" xfId="9720"/>
    <cellStyle name="EYNotesHeading 2 2 2 3 4" xfId="9721"/>
    <cellStyle name="EYNotesHeading 2 2 2 3 5" xfId="9722"/>
    <cellStyle name="EYNotesHeading 2 2 2 3 6" xfId="9723"/>
    <cellStyle name="EYNotesHeading 2 2 2 3 7" xfId="9724"/>
    <cellStyle name="EYNotesHeading 2 2 2 4" xfId="9725"/>
    <cellStyle name="EYNotesHeading 2 2 2 5" xfId="9726"/>
    <cellStyle name="EYNotesHeading 2 2 2 6" xfId="9727"/>
    <cellStyle name="EYNotesHeading 2 2 2 7" xfId="9728"/>
    <cellStyle name="EYNotesHeading 2 2 2 8" xfId="9729"/>
    <cellStyle name="EYNotesHeading 2 2 2 9" xfId="9730"/>
    <cellStyle name="EYNotesHeading 2 2 3" xfId="9731"/>
    <cellStyle name="EYNotesHeading 2 2 3 2" xfId="9732"/>
    <cellStyle name="EYNotesHeading 2 2 3 3" xfId="9733"/>
    <cellStyle name="EYNotesHeading 2 2 3 4" xfId="9734"/>
    <cellStyle name="EYNotesHeading 2 2 3 5" xfId="9735"/>
    <cellStyle name="EYNotesHeading 2 2 3 6" xfId="9736"/>
    <cellStyle name="EYNotesHeading 2 2 3 7" xfId="9737"/>
    <cellStyle name="EYNotesHeading 2 2 4" xfId="9738"/>
    <cellStyle name="EYNotesHeading 2 2 4 2" xfId="9739"/>
    <cellStyle name="EYNotesHeading 2 2 4 3" xfId="9740"/>
    <cellStyle name="EYNotesHeading 2 2 4 4" xfId="9741"/>
    <cellStyle name="EYNotesHeading 2 2 4 5" xfId="9742"/>
    <cellStyle name="EYNotesHeading 2 2 4 6" xfId="9743"/>
    <cellStyle name="EYNotesHeading 2 2 4 7" xfId="9744"/>
    <cellStyle name="EYNotesHeading 2 2 5" xfId="9745"/>
    <cellStyle name="EYNotesHeading 2 2 6" xfId="9746"/>
    <cellStyle name="EYNotesHeading 2 2 7" xfId="9747"/>
    <cellStyle name="EYNotesHeading 2 2 8" xfId="9748"/>
    <cellStyle name="EYNotesHeading 2 2 9" xfId="9749"/>
    <cellStyle name="EYNotesHeading 2 3" xfId="9750"/>
    <cellStyle name="EYNotesHeading 2 3 10" xfId="9751"/>
    <cellStyle name="EYNotesHeading 2 3 11" xfId="9752"/>
    <cellStyle name="EYNotesHeading 2 3 12" xfId="9753"/>
    <cellStyle name="EYNotesHeading 2 3 13" xfId="9754"/>
    <cellStyle name="EYNotesHeading 2 3 14" xfId="9755"/>
    <cellStyle name="EYNotesHeading 2 3 2" xfId="9756"/>
    <cellStyle name="EYNotesHeading 2 3 2 10" xfId="9757"/>
    <cellStyle name="EYNotesHeading 2 3 2 2" xfId="9758"/>
    <cellStyle name="EYNotesHeading 2 3 2 2 2" xfId="9759"/>
    <cellStyle name="EYNotesHeading 2 3 2 2 3" xfId="9760"/>
    <cellStyle name="EYNotesHeading 2 3 2 2 4" xfId="9761"/>
    <cellStyle name="EYNotesHeading 2 3 2 2 5" xfId="9762"/>
    <cellStyle name="EYNotesHeading 2 3 2 2 6" xfId="9763"/>
    <cellStyle name="EYNotesHeading 2 3 2 2 7" xfId="9764"/>
    <cellStyle name="EYNotesHeading 2 3 2 3" xfId="9765"/>
    <cellStyle name="EYNotesHeading 2 3 2 3 2" xfId="9766"/>
    <cellStyle name="EYNotesHeading 2 3 2 3 3" xfId="9767"/>
    <cellStyle name="EYNotesHeading 2 3 2 3 4" xfId="9768"/>
    <cellStyle name="EYNotesHeading 2 3 2 3 5" xfId="9769"/>
    <cellStyle name="EYNotesHeading 2 3 2 3 6" xfId="9770"/>
    <cellStyle name="EYNotesHeading 2 3 2 3 7" xfId="9771"/>
    <cellStyle name="EYNotesHeading 2 3 2 4" xfId="9772"/>
    <cellStyle name="EYNotesHeading 2 3 2 5" xfId="9773"/>
    <cellStyle name="EYNotesHeading 2 3 2 6" xfId="9774"/>
    <cellStyle name="EYNotesHeading 2 3 2 7" xfId="9775"/>
    <cellStyle name="EYNotesHeading 2 3 2 8" xfId="9776"/>
    <cellStyle name="EYNotesHeading 2 3 2 9" xfId="9777"/>
    <cellStyle name="EYNotesHeading 2 3 3" xfId="9778"/>
    <cellStyle name="EYNotesHeading 2 3 3 2" xfId="9779"/>
    <cellStyle name="EYNotesHeading 2 3 3 3" xfId="9780"/>
    <cellStyle name="EYNotesHeading 2 3 3 4" xfId="9781"/>
    <cellStyle name="EYNotesHeading 2 3 3 5" xfId="9782"/>
    <cellStyle name="EYNotesHeading 2 3 3 6" xfId="9783"/>
    <cellStyle name="EYNotesHeading 2 3 3 7" xfId="9784"/>
    <cellStyle name="EYNotesHeading 2 3 4" xfId="9785"/>
    <cellStyle name="EYNotesHeading 2 3 4 2" xfId="9786"/>
    <cellStyle name="EYNotesHeading 2 3 4 3" xfId="9787"/>
    <cellStyle name="EYNotesHeading 2 3 4 4" xfId="9788"/>
    <cellStyle name="EYNotesHeading 2 3 4 5" xfId="9789"/>
    <cellStyle name="EYNotesHeading 2 3 4 6" xfId="9790"/>
    <cellStyle name="EYNotesHeading 2 3 4 7" xfId="9791"/>
    <cellStyle name="EYNotesHeading 2 3 5" xfId="9792"/>
    <cellStyle name="EYNotesHeading 2 3 6" xfId="9793"/>
    <cellStyle name="EYNotesHeading 2 3 7" xfId="9794"/>
    <cellStyle name="EYNotesHeading 2 3 8" xfId="9795"/>
    <cellStyle name="EYNotesHeading 2 3 9" xfId="9796"/>
    <cellStyle name="EYNotesHeading 2 4" xfId="9797"/>
    <cellStyle name="EYNotesHeading 2 4 10" xfId="9798"/>
    <cellStyle name="EYNotesHeading 2 4 11" xfId="9799"/>
    <cellStyle name="EYNotesHeading 2 4 12" xfId="9800"/>
    <cellStyle name="EYNotesHeading 2 4 13" xfId="9801"/>
    <cellStyle name="EYNotesHeading 2 4 14" xfId="9802"/>
    <cellStyle name="EYNotesHeading 2 4 2" xfId="9803"/>
    <cellStyle name="EYNotesHeading 2 4 2 10" xfId="9804"/>
    <cellStyle name="EYNotesHeading 2 4 2 2" xfId="9805"/>
    <cellStyle name="EYNotesHeading 2 4 2 2 2" xfId="9806"/>
    <cellStyle name="EYNotesHeading 2 4 2 2 3" xfId="9807"/>
    <cellStyle name="EYNotesHeading 2 4 2 2 4" xfId="9808"/>
    <cellStyle name="EYNotesHeading 2 4 2 2 5" xfId="9809"/>
    <cellStyle name="EYNotesHeading 2 4 2 2 6" xfId="9810"/>
    <cellStyle name="EYNotesHeading 2 4 2 2 7" xfId="9811"/>
    <cellStyle name="EYNotesHeading 2 4 2 3" xfId="9812"/>
    <cellStyle name="EYNotesHeading 2 4 2 3 2" xfId="9813"/>
    <cellStyle name="EYNotesHeading 2 4 2 3 3" xfId="9814"/>
    <cellStyle name="EYNotesHeading 2 4 2 3 4" xfId="9815"/>
    <cellStyle name="EYNotesHeading 2 4 2 3 5" xfId="9816"/>
    <cellStyle name="EYNotesHeading 2 4 2 3 6" xfId="9817"/>
    <cellStyle name="EYNotesHeading 2 4 2 3 7" xfId="9818"/>
    <cellStyle name="EYNotesHeading 2 4 2 4" xfId="9819"/>
    <cellStyle name="EYNotesHeading 2 4 2 5" xfId="9820"/>
    <cellStyle name="EYNotesHeading 2 4 2 6" xfId="9821"/>
    <cellStyle name="EYNotesHeading 2 4 2 7" xfId="9822"/>
    <cellStyle name="EYNotesHeading 2 4 2 8" xfId="9823"/>
    <cellStyle name="EYNotesHeading 2 4 2 9" xfId="9824"/>
    <cellStyle name="EYNotesHeading 2 4 3" xfId="9825"/>
    <cellStyle name="EYNotesHeading 2 4 3 2" xfId="9826"/>
    <cellStyle name="EYNotesHeading 2 4 3 3" xfId="9827"/>
    <cellStyle name="EYNotesHeading 2 4 3 4" xfId="9828"/>
    <cellStyle name="EYNotesHeading 2 4 3 5" xfId="9829"/>
    <cellStyle name="EYNotesHeading 2 4 3 6" xfId="9830"/>
    <cellStyle name="EYNotesHeading 2 4 3 7" xfId="9831"/>
    <cellStyle name="EYNotesHeading 2 4 4" xfId="9832"/>
    <cellStyle name="EYNotesHeading 2 4 4 2" xfId="9833"/>
    <cellStyle name="EYNotesHeading 2 4 4 3" xfId="9834"/>
    <cellStyle name="EYNotesHeading 2 4 4 4" xfId="9835"/>
    <cellStyle name="EYNotesHeading 2 4 4 5" xfId="9836"/>
    <cellStyle name="EYNotesHeading 2 4 4 6" xfId="9837"/>
    <cellStyle name="EYNotesHeading 2 4 4 7" xfId="9838"/>
    <cellStyle name="EYNotesHeading 2 4 5" xfId="9839"/>
    <cellStyle name="EYNotesHeading 2 4 6" xfId="9840"/>
    <cellStyle name="EYNotesHeading 2 4 7" xfId="9841"/>
    <cellStyle name="EYNotesHeading 2 4 8" xfId="9842"/>
    <cellStyle name="EYNotesHeading 2 4 9" xfId="9843"/>
    <cellStyle name="EYNotesHeading 2 5" xfId="9844"/>
    <cellStyle name="EYNotesHeading 2 5 10" xfId="9845"/>
    <cellStyle name="EYNotesHeading 2 5 11" xfId="9846"/>
    <cellStyle name="EYNotesHeading 2 5 12" xfId="9847"/>
    <cellStyle name="EYNotesHeading 2 5 13" xfId="9848"/>
    <cellStyle name="EYNotesHeading 2 5 14" xfId="9849"/>
    <cellStyle name="EYNotesHeading 2 5 2" xfId="9850"/>
    <cellStyle name="EYNotesHeading 2 5 2 10" xfId="9851"/>
    <cellStyle name="EYNotesHeading 2 5 2 2" xfId="9852"/>
    <cellStyle name="EYNotesHeading 2 5 2 2 2" xfId="9853"/>
    <cellStyle name="EYNotesHeading 2 5 2 2 3" xfId="9854"/>
    <cellStyle name="EYNotesHeading 2 5 2 2 4" xfId="9855"/>
    <cellStyle name="EYNotesHeading 2 5 2 2 5" xfId="9856"/>
    <cellStyle name="EYNotesHeading 2 5 2 2 6" xfId="9857"/>
    <cellStyle name="EYNotesHeading 2 5 2 2 7" xfId="9858"/>
    <cellStyle name="EYNotesHeading 2 5 2 3" xfId="9859"/>
    <cellStyle name="EYNotesHeading 2 5 2 3 2" xfId="9860"/>
    <cellStyle name="EYNotesHeading 2 5 2 3 3" xfId="9861"/>
    <cellStyle name="EYNotesHeading 2 5 2 3 4" xfId="9862"/>
    <cellStyle name="EYNotesHeading 2 5 2 3 5" xfId="9863"/>
    <cellStyle name="EYNotesHeading 2 5 2 3 6" xfId="9864"/>
    <cellStyle name="EYNotesHeading 2 5 2 3 7" xfId="9865"/>
    <cellStyle name="EYNotesHeading 2 5 2 4" xfId="9866"/>
    <cellStyle name="EYNotesHeading 2 5 2 5" xfId="9867"/>
    <cellStyle name="EYNotesHeading 2 5 2 6" xfId="9868"/>
    <cellStyle name="EYNotesHeading 2 5 2 7" xfId="9869"/>
    <cellStyle name="EYNotesHeading 2 5 2 8" xfId="9870"/>
    <cellStyle name="EYNotesHeading 2 5 2 9" xfId="9871"/>
    <cellStyle name="EYNotesHeading 2 5 3" xfId="9872"/>
    <cellStyle name="EYNotesHeading 2 5 3 2" xfId="9873"/>
    <cellStyle name="EYNotesHeading 2 5 3 3" xfId="9874"/>
    <cellStyle name="EYNotesHeading 2 5 3 4" xfId="9875"/>
    <cellStyle name="EYNotesHeading 2 5 3 5" xfId="9876"/>
    <cellStyle name="EYNotesHeading 2 5 3 6" xfId="9877"/>
    <cellStyle name="EYNotesHeading 2 5 3 7" xfId="9878"/>
    <cellStyle name="EYNotesHeading 2 5 4" xfId="9879"/>
    <cellStyle name="EYNotesHeading 2 5 4 2" xfId="9880"/>
    <cellStyle name="EYNotesHeading 2 5 4 3" xfId="9881"/>
    <cellStyle name="EYNotesHeading 2 5 4 4" xfId="9882"/>
    <cellStyle name="EYNotesHeading 2 5 4 5" xfId="9883"/>
    <cellStyle name="EYNotesHeading 2 5 4 6" xfId="9884"/>
    <cellStyle name="EYNotesHeading 2 5 4 7" xfId="9885"/>
    <cellStyle name="EYNotesHeading 2 5 5" xfId="9886"/>
    <cellStyle name="EYNotesHeading 2 5 6" xfId="9887"/>
    <cellStyle name="EYNotesHeading 2 5 7" xfId="9888"/>
    <cellStyle name="EYNotesHeading 2 5 8" xfId="9889"/>
    <cellStyle name="EYNotesHeading 2 5 9" xfId="9890"/>
    <cellStyle name="EYNotesHeading 2 6" xfId="9891"/>
    <cellStyle name="EYNotesHeading 2 6 10" xfId="9892"/>
    <cellStyle name="EYNotesHeading 2 6 2" xfId="9893"/>
    <cellStyle name="EYNotesHeading 2 6 2 2" xfId="9894"/>
    <cellStyle name="EYNotesHeading 2 6 2 3" xfId="9895"/>
    <cellStyle name="EYNotesHeading 2 6 2 4" xfId="9896"/>
    <cellStyle name="EYNotesHeading 2 6 2 5" xfId="9897"/>
    <cellStyle name="EYNotesHeading 2 6 2 6" xfId="9898"/>
    <cellStyle name="EYNotesHeading 2 6 2 7" xfId="9899"/>
    <cellStyle name="EYNotesHeading 2 6 3" xfId="9900"/>
    <cellStyle name="EYNotesHeading 2 6 3 2" xfId="9901"/>
    <cellStyle name="EYNotesHeading 2 6 3 3" xfId="9902"/>
    <cellStyle name="EYNotesHeading 2 6 3 4" xfId="9903"/>
    <cellStyle name="EYNotesHeading 2 6 3 5" xfId="9904"/>
    <cellStyle name="EYNotesHeading 2 6 3 6" xfId="9905"/>
    <cellStyle name="EYNotesHeading 2 6 3 7" xfId="9906"/>
    <cellStyle name="EYNotesHeading 2 6 4" xfId="9907"/>
    <cellStyle name="EYNotesHeading 2 6 5" xfId="9908"/>
    <cellStyle name="EYNotesHeading 2 6 6" xfId="9909"/>
    <cellStyle name="EYNotesHeading 2 6 7" xfId="9910"/>
    <cellStyle name="EYNotesHeading 2 6 8" xfId="9911"/>
    <cellStyle name="EYNotesHeading 2 6 9" xfId="9912"/>
    <cellStyle name="EYNotesHeading 2 7" xfId="9913"/>
    <cellStyle name="EYNotesHeading 2 7 2" xfId="9914"/>
    <cellStyle name="EYNotesHeading 2 7 3" xfId="9915"/>
    <cellStyle name="EYNotesHeading 2 7 4" xfId="9916"/>
    <cellStyle name="EYNotesHeading 2 7 5" xfId="9917"/>
    <cellStyle name="EYNotesHeading 2 7 6" xfId="9918"/>
    <cellStyle name="EYNotesHeading 2 7 7" xfId="9919"/>
    <cellStyle name="EYNotesHeading 2 8" xfId="9920"/>
    <cellStyle name="EYNotesHeading 2 8 2" xfId="9921"/>
    <cellStyle name="EYNotesHeading 2 8 3" xfId="9922"/>
    <cellStyle name="EYNotesHeading 2 8 4" xfId="9923"/>
    <cellStyle name="EYNotesHeading 2 8 5" xfId="9924"/>
    <cellStyle name="EYNotesHeading 2 8 6" xfId="9925"/>
    <cellStyle name="EYNotesHeading 2 8 7" xfId="9926"/>
    <cellStyle name="EYNotesHeading 2 9" xfId="9927"/>
    <cellStyle name="EYNotesHeading 3" xfId="9928"/>
    <cellStyle name="EYNotesHeading 3 10" xfId="9929"/>
    <cellStyle name="EYNotesHeading 3 11" xfId="9930"/>
    <cellStyle name="EYNotesHeading 3 12" xfId="9931"/>
    <cellStyle name="EYNotesHeading 3 13" xfId="9932"/>
    <cellStyle name="EYNotesHeading 3 14" xfId="9933"/>
    <cellStyle name="EYNotesHeading 3 15" xfId="9934"/>
    <cellStyle name="EYNotesHeading 3 2" xfId="9935"/>
    <cellStyle name="EYNotesHeading 3 2 10" xfId="9936"/>
    <cellStyle name="EYNotesHeading 3 2 11" xfId="9937"/>
    <cellStyle name="EYNotesHeading 3 2 12" xfId="9938"/>
    <cellStyle name="EYNotesHeading 3 2 13" xfId="9939"/>
    <cellStyle name="EYNotesHeading 3 2 14" xfId="9940"/>
    <cellStyle name="EYNotesHeading 3 2 2" xfId="9941"/>
    <cellStyle name="EYNotesHeading 3 2 2 10" xfId="9942"/>
    <cellStyle name="EYNotesHeading 3 2 2 2" xfId="9943"/>
    <cellStyle name="EYNotesHeading 3 2 2 2 2" xfId="9944"/>
    <cellStyle name="EYNotesHeading 3 2 2 2 3" xfId="9945"/>
    <cellStyle name="EYNotesHeading 3 2 2 2 4" xfId="9946"/>
    <cellStyle name="EYNotesHeading 3 2 2 2 5" xfId="9947"/>
    <cellStyle name="EYNotesHeading 3 2 2 2 6" xfId="9948"/>
    <cellStyle name="EYNotesHeading 3 2 2 2 7" xfId="9949"/>
    <cellStyle name="EYNotesHeading 3 2 2 3" xfId="9950"/>
    <cellStyle name="EYNotesHeading 3 2 2 3 2" xfId="9951"/>
    <cellStyle name="EYNotesHeading 3 2 2 3 3" xfId="9952"/>
    <cellStyle name="EYNotesHeading 3 2 2 3 4" xfId="9953"/>
    <cellStyle name="EYNotesHeading 3 2 2 3 5" xfId="9954"/>
    <cellStyle name="EYNotesHeading 3 2 2 3 6" xfId="9955"/>
    <cellStyle name="EYNotesHeading 3 2 2 3 7" xfId="9956"/>
    <cellStyle name="EYNotesHeading 3 2 2 4" xfId="9957"/>
    <cellStyle name="EYNotesHeading 3 2 2 5" xfId="9958"/>
    <cellStyle name="EYNotesHeading 3 2 2 6" xfId="9959"/>
    <cellStyle name="EYNotesHeading 3 2 2 7" xfId="9960"/>
    <cellStyle name="EYNotesHeading 3 2 2 8" xfId="9961"/>
    <cellStyle name="EYNotesHeading 3 2 2 9" xfId="9962"/>
    <cellStyle name="EYNotesHeading 3 2 3" xfId="9963"/>
    <cellStyle name="EYNotesHeading 3 2 3 2" xfId="9964"/>
    <cellStyle name="EYNotesHeading 3 2 3 3" xfId="9965"/>
    <cellStyle name="EYNotesHeading 3 2 3 4" xfId="9966"/>
    <cellStyle name="EYNotesHeading 3 2 3 5" xfId="9967"/>
    <cellStyle name="EYNotesHeading 3 2 3 6" xfId="9968"/>
    <cellStyle name="EYNotesHeading 3 2 3 7" xfId="9969"/>
    <cellStyle name="EYNotesHeading 3 2 4" xfId="9970"/>
    <cellStyle name="EYNotesHeading 3 2 4 2" xfId="9971"/>
    <cellStyle name="EYNotesHeading 3 2 4 3" xfId="9972"/>
    <cellStyle name="EYNotesHeading 3 2 4 4" xfId="9973"/>
    <cellStyle name="EYNotesHeading 3 2 4 5" xfId="9974"/>
    <cellStyle name="EYNotesHeading 3 2 4 6" xfId="9975"/>
    <cellStyle name="EYNotesHeading 3 2 4 7" xfId="9976"/>
    <cellStyle name="EYNotesHeading 3 2 5" xfId="9977"/>
    <cellStyle name="EYNotesHeading 3 2 6" xfId="9978"/>
    <cellStyle name="EYNotesHeading 3 2 7" xfId="9979"/>
    <cellStyle name="EYNotesHeading 3 2 8" xfId="9980"/>
    <cellStyle name="EYNotesHeading 3 2 9" xfId="9981"/>
    <cellStyle name="EYNotesHeading 3 3" xfId="9982"/>
    <cellStyle name="EYNotesHeading 3 3 10" xfId="9983"/>
    <cellStyle name="EYNotesHeading 3 3 11" xfId="9984"/>
    <cellStyle name="EYNotesHeading 3 3 12" xfId="9985"/>
    <cellStyle name="EYNotesHeading 3 3 13" xfId="9986"/>
    <cellStyle name="EYNotesHeading 3 3 14" xfId="9987"/>
    <cellStyle name="EYNotesHeading 3 3 2" xfId="9988"/>
    <cellStyle name="EYNotesHeading 3 3 2 10" xfId="9989"/>
    <cellStyle name="EYNotesHeading 3 3 2 2" xfId="9990"/>
    <cellStyle name="EYNotesHeading 3 3 2 2 2" xfId="9991"/>
    <cellStyle name="EYNotesHeading 3 3 2 2 3" xfId="9992"/>
    <cellStyle name="EYNotesHeading 3 3 2 2 4" xfId="9993"/>
    <cellStyle name="EYNotesHeading 3 3 2 2 5" xfId="9994"/>
    <cellStyle name="EYNotesHeading 3 3 2 2 6" xfId="9995"/>
    <cellStyle name="EYNotesHeading 3 3 2 2 7" xfId="9996"/>
    <cellStyle name="EYNotesHeading 3 3 2 3" xfId="9997"/>
    <cellStyle name="EYNotesHeading 3 3 2 3 2" xfId="9998"/>
    <cellStyle name="EYNotesHeading 3 3 2 3 3" xfId="9999"/>
    <cellStyle name="EYNotesHeading 3 3 2 3 4" xfId="10000"/>
    <cellStyle name="EYNotesHeading 3 3 2 3 5" xfId="10001"/>
    <cellStyle name="EYNotesHeading 3 3 2 3 6" xfId="10002"/>
    <cellStyle name="EYNotesHeading 3 3 2 3 7" xfId="10003"/>
    <cellStyle name="EYNotesHeading 3 3 2 4" xfId="10004"/>
    <cellStyle name="EYNotesHeading 3 3 2 5" xfId="10005"/>
    <cellStyle name="EYNotesHeading 3 3 2 6" xfId="10006"/>
    <cellStyle name="EYNotesHeading 3 3 2 7" xfId="10007"/>
    <cellStyle name="EYNotesHeading 3 3 2 8" xfId="10008"/>
    <cellStyle name="EYNotesHeading 3 3 2 9" xfId="10009"/>
    <cellStyle name="EYNotesHeading 3 3 3" xfId="10010"/>
    <cellStyle name="EYNotesHeading 3 3 3 2" xfId="10011"/>
    <cellStyle name="EYNotesHeading 3 3 3 3" xfId="10012"/>
    <cellStyle name="EYNotesHeading 3 3 3 4" xfId="10013"/>
    <cellStyle name="EYNotesHeading 3 3 3 5" xfId="10014"/>
    <cellStyle name="EYNotesHeading 3 3 3 6" xfId="10015"/>
    <cellStyle name="EYNotesHeading 3 3 3 7" xfId="10016"/>
    <cellStyle name="EYNotesHeading 3 3 4" xfId="10017"/>
    <cellStyle name="EYNotesHeading 3 3 4 2" xfId="10018"/>
    <cellStyle name="EYNotesHeading 3 3 4 3" xfId="10019"/>
    <cellStyle name="EYNotesHeading 3 3 4 4" xfId="10020"/>
    <cellStyle name="EYNotesHeading 3 3 4 5" xfId="10021"/>
    <cellStyle name="EYNotesHeading 3 3 4 6" xfId="10022"/>
    <cellStyle name="EYNotesHeading 3 3 4 7" xfId="10023"/>
    <cellStyle name="EYNotesHeading 3 3 5" xfId="10024"/>
    <cellStyle name="EYNotesHeading 3 3 6" xfId="10025"/>
    <cellStyle name="EYNotesHeading 3 3 7" xfId="10026"/>
    <cellStyle name="EYNotesHeading 3 3 8" xfId="10027"/>
    <cellStyle name="EYNotesHeading 3 3 9" xfId="10028"/>
    <cellStyle name="EYNotesHeading 3 4" xfId="10029"/>
    <cellStyle name="EYNotesHeading 3 4 10" xfId="10030"/>
    <cellStyle name="EYNotesHeading 3 4 11" xfId="10031"/>
    <cellStyle name="EYNotesHeading 3 4 12" xfId="10032"/>
    <cellStyle name="EYNotesHeading 3 4 13" xfId="10033"/>
    <cellStyle name="EYNotesHeading 3 4 14" xfId="10034"/>
    <cellStyle name="EYNotesHeading 3 4 2" xfId="10035"/>
    <cellStyle name="EYNotesHeading 3 4 2 10" xfId="10036"/>
    <cellStyle name="EYNotesHeading 3 4 2 2" xfId="10037"/>
    <cellStyle name="EYNotesHeading 3 4 2 2 2" xfId="10038"/>
    <cellStyle name="EYNotesHeading 3 4 2 2 3" xfId="10039"/>
    <cellStyle name="EYNotesHeading 3 4 2 2 4" xfId="10040"/>
    <cellStyle name="EYNotesHeading 3 4 2 2 5" xfId="10041"/>
    <cellStyle name="EYNotesHeading 3 4 2 2 6" xfId="10042"/>
    <cellStyle name="EYNotesHeading 3 4 2 2 7" xfId="10043"/>
    <cellStyle name="EYNotesHeading 3 4 2 3" xfId="10044"/>
    <cellStyle name="EYNotesHeading 3 4 2 3 2" xfId="10045"/>
    <cellStyle name="EYNotesHeading 3 4 2 3 3" xfId="10046"/>
    <cellStyle name="EYNotesHeading 3 4 2 3 4" xfId="10047"/>
    <cellStyle name="EYNotesHeading 3 4 2 3 5" xfId="10048"/>
    <cellStyle name="EYNotesHeading 3 4 2 3 6" xfId="10049"/>
    <cellStyle name="EYNotesHeading 3 4 2 3 7" xfId="10050"/>
    <cellStyle name="EYNotesHeading 3 4 2 4" xfId="10051"/>
    <cellStyle name="EYNotesHeading 3 4 2 5" xfId="10052"/>
    <cellStyle name="EYNotesHeading 3 4 2 6" xfId="10053"/>
    <cellStyle name="EYNotesHeading 3 4 2 7" xfId="10054"/>
    <cellStyle name="EYNotesHeading 3 4 2 8" xfId="10055"/>
    <cellStyle name="EYNotesHeading 3 4 2 9" xfId="10056"/>
    <cellStyle name="EYNotesHeading 3 4 3" xfId="10057"/>
    <cellStyle name="EYNotesHeading 3 4 3 2" xfId="10058"/>
    <cellStyle name="EYNotesHeading 3 4 3 3" xfId="10059"/>
    <cellStyle name="EYNotesHeading 3 4 3 4" xfId="10060"/>
    <cellStyle name="EYNotesHeading 3 4 3 5" xfId="10061"/>
    <cellStyle name="EYNotesHeading 3 4 3 6" xfId="10062"/>
    <cellStyle name="EYNotesHeading 3 4 3 7" xfId="10063"/>
    <cellStyle name="EYNotesHeading 3 4 4" xfId="10064"/>
    <cellStyle name="EYNotesHeading 3 4 4 2" xfId="10065"/>
    <cellStyle name="EYNotesHeading 3 4 4 3" xfId="10066"/>
    <cellStyle name="EYNotesHeading 3 4 4 4" xfId="10067"/>
    <cellStyle name="EYNotesHeading 3 4 4 5" xfId="10068"/>
    <cellStyle name="EYNotesHeading 3 4 4 6" xfId="10069"/>
    <cellStyle name="EYNotesHeading 3 4 4 7" xfId="10070"/>
    <cellStyle name="EYNotesHeading 3 4 5" xfId="10071"/>
    <cellStyle name="EYNotesHeading 3 4 6" xfId="10072"/>
    <cellStyle name="EYNotesHeading 3 4 7" xfId="10073"/>
    <cellStyle name="EYNotesHeading 3 4 8" xfId="10074"/>
    <cellStyle name="EYNotesHeading 3 4 9" xfId="10075"/>
    <cellStyle name="EYNotesHeading 3 5" xfId="10076"/>
    <cellStyle name="EYNotesHeading 3 5 10" xfId="10077"/>
    <cellStyle name="EYNotesHeading 3 5 11" xfId="10078"/>
    <cellStyle name="EYNotesHeading 3 5 12" xfId="10079"/>
    <cellStyle name="EYNotesHeading 3 5 13" xfId="10080"/>
    <cellStyle name="EYNotesHeading 3 5 14" xfId="10081"/>
    <cellStyle name="EYNotesHeading 3 5 2" xfId="10082"/>
    <cellStyle name="EYNotesHeading 3 5 2 10" xfId="10083"/>
    <cellStyle name="EYNotesHeading 3 5 2 2" xfId="10084"/>
    <cellStyle name="EYNotesHeading 3 5 2 2 2" xfId="10085"/>
    <cellStyle name="EYNotesHeading 3 5 2 2 3" xfId="10086"/>
    <cellStyle name="EYNotesHeading 3 5 2 2 4" xfId="10087"/>
    <cellStyle name="EYNotesHeading 3 5 2 2 5" xfId="10088"/>
    <cellStyle name="EYNotesHeading 3 5 2 2 6" xfId="10089"/>
    <cellStyle name="EYNotesHeading 3 5 2 2 7" xfId="10090"/>
    <cellStyle name="EYNotesHeading 3 5 2 3" xfId="10091"/>
    <cellStyle name="EYNotesHeading 3 5 2 3 2" xfId="10092"/>
    <cellStyle name="EYNotesHeading 3 5 2 3 3" xfId="10093"/>
    <cellStyle name="EYNotesHeading 3 5 2 3 4" xfId="10094"/>
    <cellStyle name="EYNotesHeading 3 5 2 3 5" xfId="10095"/>
    <cellStyle name="EYNotesHeading 3 5 2 3 6" xfId="10096"/>
    <cellStyle name="EYNotesHeading 3 5 2 3 7" xfId="10097"/>
    <cellStyle name="EYNotesHeading 3 5 2 4" xfId="10098"/>
    <cellStyle name="EYNotesHeading 3 5 2 5" xfId="10099"/>
    <cellStyle name="EYNotesHeading 3 5 2 6" xfId="10100"/>
    <cellStyle name="EYNotesHeading 3 5 2 7" xfId="10101"/>
    <cellStyle name="EYNotesHeading 3 5 2 8" xfId="10102"/>
    <cellStyle name="EYNotesHeading 3 5 2 9" xfId="10103"/>
    <cellStyle name="EYNotesHeading 3 5 3" xfId="10104"/>
    <cellStyle name="EYNotesHeading 3 5 3 2" xfId="10105"/>
    <cellStyle name="EYNotesHeading 3 5 3 3" xfId="10106"/>
    <cellStyle name="EYNotesHeading 3 5 3 4" xfId="10107"/>
    <cellStyle name="EYNotesHeading 3 5 3 5" xfId="10108"/>
    <cellStyle name="EYNotesHeading 3 5 3 6" xfId="10109"/>
    <cellStyle name="EYNotesHeading 3 5 3 7" xfId="10110"/>
    <cellStyle name="EYNotesHeading 3 5 4" xfId="10111"/>
    <cellStyle name="EYNotesHeading 3 5 4 2" xfId="10112"/>
    <cellStyle name="EYNotesHeading 3 5 4 3" xfId="10113"/>
    <cellStyle name="EYNotesHeading 3 5 4 4" xfId="10114"/>
    <cellStyle name="EYNotesHeading 3 5 4 5" xfId="10115"/>
    <cellStyle name="EYNotesHeading 3 5 4 6" xfId="10116"/>
    <cellStyle name="EYNotesHeading 3 5 4 7" xfId="10117"/>
    <cellStyle name="EYNotesHeading 3 5 5" xfId="10118"/>
    <cellStyle name="EYNotesHeading 3 5 6" xfId="10119"/>
    <cellStyle name="EYNotesHeading 3 5 7" xfId="10120"/>
    <cellStyle name="EYNotesHeading 3 5 8" xfId="10121"/>
    <cellStyle name="EYNotesHeading 3 5 9" xfId="10122"/>
    <cellStyle name="EYNotesHeading 3 6" xfId="10123"/>
    <cellStyle name="EYNotesHeading 3 6 10" xfId="10124"/>
    <cellStyle name="EYNotesHeading 3 6 2" xfId="10125"/>
    <cellStyle name="EYNotesHeading 3 6 2 2" xfId="10126"/>
    <cellStyle name="EYNotesHeading 3 6 2 3" xfId="10127"/>
    <cellStyle name="EYNotesHeading 3 6 2 4" xfId="10128"/>
    <cellStyle name="EYNotesHeading 3 6 2 5" xfId="10129"/>
    <cellStyle name="EYNotesHeading 3 6 2 6" xfId="10130"/>
    <cellStyle name="EYNotesHeading 3 6 2 7" xfId="10131"/>
    <cellStyle name="EYNotesHeading 3 6 3" xfId="10132"/>
    <cellStyle name="EYNotesHeading 3 6 3 2" xfId="10133"/>
    <cellStyle name="EYNotesHeading 3 6 3 3" xfId="10134"/>
    <cellStyle name="EYNotesHeading 3 6 3 4" xfId="10135"/>
    <cellStyle name="EYNotesHeading 3 6 3 5" xfId="10136"/>
    <cellStyle name="EYNotesHeading 3 6 3 6" xfId="10137"/>
    <cellStyle name="EYNotesHeading 3 6 3 7" xfId="10138"/>
    <cellStyle name="EYNotesHeading 3 6 4" xfId="10139"/>
    <cellStyle name="EYNotesHeading 3 6 5" xfId="10140"/>
    <cellStyle name="EYNotesHeading 3 6 6" xfId="10141"/>
    <cellStyle name="EYNotesHeading 3 6 7" xfId="10142"/>
    <cellStyle name="EYNotesHeading 3 6 8" xfId="10143"/>
    <cellStyle name="EYNotesHeading 3 6 9" xfId="10144"/>
    <cellStyle name="EYNotesHeading 3 7" xfId="10145"/>
    <cellStyle name="EYNotesHeading 3 7 2" xfId="10146"/>
    <cellStyle name="EYNotesHeading 3 7 3" xfId="10147"/>
    <cellStyle name="EYNotesHeading 3 7 4" xfId="10148"/>
    <cellStyle name="EYNotesHeading 3 7 5" xfId="10149"/>
    <cellStyle name="EYNotesHeading 3 7 6" xfId="10150"/>
    <cellStyle name="EYNotesHeading 3 7 7" xfId="10151"/>
    <cellStyle name="EYNotesHeading 3 8" xfId="10152"/>
    <cellStyle name="EYNotesHeading 3 8 2" xfId="10153"/>
    <cellStyle name="EYNotesHeading 3 8 3" xfId="10154"/>
    <cellStyle name="EYNotesHeading 3 8 4" xfId="10155"/>
    <cellStyle name="EYNotesHeading 3 8 5" xfId="10156"/>
    <cellStyle name="EYNotesHeading 3 8 6" xfId="10157"/>
    <cellStyle name="EYNotesHeading 3 8 7" xfId="10158"/>
    <cellStyle name="EYNotesHeading 3 9" xfId="10159"/>
    <cellStyle name="EYNotesHeading 4" xfId="10160"/>
    <cellStyle name="EYNotesHeading 4 10" xfId="10161"/>
    <cellStyle name="EYNotesHeading 4 11" xfId="10162"/>
    <cellStyle name="EYNotesHeading 4 12" xfId="10163"/>
    <cellStyle name="EYNotesHeading 4 13" xfId="10164"/>
    <cellStyle name="EYNotesHeading 4 14" xfId="10165"/>
    <cellStyle name="EYNotesHeading 4 15" xfId="10166"/>
    <cellStyle name="EYNotesHeading 4 2" xfId="10167"/>
    <cellStyle name="EYNotesHeading 4 2 10" xfId="10168"/>
    <cellStyle name="EYNotesHeading 4 2 11" xfId="10169"/>
    <cellStyle name="EYNotesHeading 4 2 12" xfId="10170"/>
    <cellStyle name="EYNotesHeading 4 2 13" xfId="10171"/>
    <cellStyle name="EYNotesHeading 4 2 14" xfId="10172"/>
    <cellStyle name="EYNotesHeading 4 2 2" xfId="10173"/>
    <cellStyle name="EYNotesHeading 4 2 2 10" xfId="10174"/>
    <cellStyle name="EYNotesHeading 4 2 2 2" xfId="10175"/>
    <cellStyle name="EYNotesHeading 4 2 2 2 2" xfId="10176"/>
    <cellStyle name="EYNotesHeading 4 2 2 2 3" xfId="10177"/>
    <cellStyle name="EYNotesHeading 4 2 2 2 4" xfId="10178"/>
    <cellStyle name="EYNotesHeading 4 2 2 2 5" xfId="10179"/>
    <cellStyle name="EYNotesHeading 4 2 2 2 6" xfId="10180"/>
    <cellStyle name="EYNotesHeading 4 2 2 2 7" xfId="10181"/>
    <cellStyle name="EYNotesHeading 4 2 2 3" xfId="10182"/>
    <cellStyle name="EYNotesHeading 4 2 2 3 2" xfId="10183"/>
    <cellStyle name="EYNotesHeading 4 2 2 3 3" xfId="10184"/>
    <cellStyle name="EYNotesHeading 4 2 2 3 4" xfId="10185"/>
    <cellStyle name="EYNotesHeading 4 2 2 3 5" xfId="10186"/>
    <cellStyle name="EYNotesHeading 4 2 2 3 6" xfId="10187"/>
    <cellStyle name="EYNotesHeading 4 2 2 3 7" xfId="10188"/>
    <cellStyle name="EYNotesHeading 4 2 2 4" xfId="10189"/>
    <cellStyle name="EYNotesHeading 4 2 2 5" xfId="10190"/>
    <cellStyle name="EYNotesHeading 4 2 2 6" xfId="10191"/>
    <cellStyle name="EYNotesHeading 4 2 2 7" xfId="10192"/>
    <cellStyle name="EYNotesHeading 4 2 2 8" xfId="10193"/>
    <cellStyle name="EYNotesHeading 4 2 2 9" xfId="10194"/>
    <cellStyle name="EYNotesHeading 4 2 3" xfId="10195"/>
    <cellStyle name="EYNotesHeading 4 2 3 2" xfId="10196"/>
    <cellStyle name="EYNotesHeading 4 2 3 3" xfId="10197"/>
    <cellStyle name="EYNotesHeading 4 2 3 4" xfId="10198"/>
    <cellStyle name="EYNotesHeading 4 2 3 5" xfId="10199"/>
    <cellStyle name="EYNotesHeading 4 2 3 6" xfId="10200"/>
    <cellStyle name="EYNotesHeading 4 2 3 7" xfId="10201"/>
    <cellStyle name="EYNotesHeading 4 2 4" xfId="10202"/>
    <cellStyle name="EYNotesHeading 4 2 4 2" xfId="10203"/>
    <cellStyle name="EYNotesHeading 4 2 4 3" xfId="10204"/>
    <cellStyle name="EYNotesHeading 4 2 4 4" xfId="10205"/>
    <cellStyle name="EYNotesHeading 4 2 4 5" xfId="10206"/>
    <cellStyle name="EYNotesHeading 4 2 4 6" xfId="10207"/>
    <cellStyle name="EYNotesHeading 4 2 4 7" xfId="10208"/>
    <cellStyle name="EYNotesHeading 4 2 5" xfId="10209"/>
    <cellStyle name="EYNotesHeading 4 2 6" xfId="10210"/>
    <cellStyle name="EYNotesHeading 4 2 7" xfId="10211"/>
    <cellStyle name="EYNotesHeading 4 2 8" xfId="10212"/>
    <cellStyle name="EYNotesHeading 4 2 9" xfId="10213"/>
    <cellStyle name="EYNotesHeading 4 3" xfId="10214"/>
    <cellStyle name="EYNotesHeading 4 3 10" xfId="10215"/>
    <cellStyle name="EYNotesHeading 4 3 11" xfId="10216"/>
    <cellStyle name="EYNotesHeading 4 3 12" xfId="10217"/>
    <cellStyle name="EYNotesHeading 4 3 13" xfId="10218"/>
    <cellStyle name="EYNotesHeading 4 3 14" xfId="10219"/>
    <cellStyle name="EYNotesHeading 4 3 2" xfId="10220"/>
    <cellStyle name="EYNotesHeading 4 3 2 10" xfId="10221"/>
    <cellStyle name="EYNotesHeading 4 3 2 2" xfId="10222"/>
    <cellStyle name="EYNotesHeading 4 3 2 2 2" xfId="10223"/>
    <cellStyle name="EYNotesHeading 4 3 2 2 3" xfId="10224"/>
    <cellStyle name="EYNotesHeading 4 3 2 2 4" xfId="10225"/>
    <cellStyle name="EYNotesHeading 4 3 2 2 5" xfId="10226"/>
    <cellStyle name="EYNotesHeading 4 3 2 2 6" xfId="10227"/>
    <cellStyle name="EYNotesHeading 4 3 2 2 7" xfId="10228"/>
    <cellStyle name="EYNotesHeading 4 3 2 3" xfId="10229"/>
    <cellStyle name="EYNotesHeading 4 3 2 3 2" xfId="10230"/>
    <cellStyle name="EYNotesHeading 4 3 2 3 3" xfId="10231"/>
    <cellStyle name="EYNotesHeading 4 3 2 3 4" xfId="10232"/>
    <cellStyle name="EYNotesHeading 4 3 2 3 5" xfId="10233"/>
    <cellStyle name="EYNotesHeading 4 3 2 3 6" xfId="10234"/>
    <cellStyle name="EYNotesHeading 4 3 2 3 7" xfId="10235"/>
    <cellStyle name="EYNotesHeading 4 3 2 4" xfId="10236"/>
    <cellStyle name="EYNotesHeading 4 3 2 5" xfId="10237"/>
    <cellStyle name="EYNotesHeading 4 3 2 6" xfId="10238"/>
    <cellStyle name="EYNotesHeading 4 3 2 7" xfId="10239"/>
    <cellStyle name="EYNotesHeading 4 3 2 8" xfId="10240"/>
    <cellStyle name="EYNotesHeading 4 3 2 9" xfId="10241"/>
    <cellStyle name="EYNotesHeading 4 3 3" xfId="10242"/>
    <cellStyle name="EYNotesHeading 4 3 3 2" xfId="10243"/>
    <cellStyle name="EYNotesHeading 4 3 3 3" xfId="10244"/>
    <cellStyle name="EYNotesHeading 4 3 3 4" xfId="10245"/>
    <cellStyle name="EYNotesHeading 4 3 3 5" xfId="10246"/>
    <cellStyle name="EYNotesHeading 4 3 3 6" xfId="10247"/>
    <cellStyle name="EYNotesHeading 4 3 3 7" xfId="10248"/>
    <cellStyle name="EYNotesHeading 4 3 4" xfId="10249"/>
    <cellStyle name="EYNotesHeading 4 3 4 2" xfId="10250"/>
    <cellStyle name="EYNotesHeading 4 3 4 3" xfId="10251"/>
    <cellStyle name="EYNotesHeading 4 3 4 4" xfId="10252"/>
    <cellStyle name="EYNotesHeading 4 3 4 5" xfId="10253"/>
    <cellStyle name="EYNotesHeading 4 3 4 6" xfId="10254"/>
    <cellStyle name="EYNotesHeading 4 3 4 7" xfId="10255"/>
    <cellStyle name="EYNotesHeading 4 3 5" xfId="10256"/>
    <cellStyle name="EYNotesHeading 4 3 6" xfId="10257"/>
    <cellStyle name="EYNotesHeading 4 3 7" xfId="10258"/>
    <cellStyle name="EYNotesHeading 4 3 8" xfId="10259"/>
    <cellStyle name="EYNotesHeading 4 3 9" xfId="10260"/>
    <cellStyle name="EYNotesHeading 4 4" xfId="10261"/>
    <cellStyle name="EYNotesHeading 4 4 10" xfId="10262"/>
    <cellStyle name="EYNotesHeading 4 4 11" xfId="10263"/>
    <cellStyle name="EYNotesHeading 4 4 12" xfId="10264"/>
    <cellStyle name="EYNotesHeading 4 4 13" xfId="10265"/>
    <cellStyle name="EYNotesHeading 4 4 14" xfId="10266"/>
    <cellStyle name="EYNotesHeading 4 4 2" xfId="10267"/>
    <cellStyle name="EYNotesHeading 4 4 2 10" xfId="10268"/>
    <cellStyle name="EYNotesHeading 4 4 2 2" xfId="10269"/>
    <cellStyle name="EYNotesHeading 4 4 2 2 2" xfId="10270"/>
    <cellStyle name="EYNotesHeading 4 4 2 2 3" xfId="10271"/>
    <cellStyle name="EYNotesHeading 4 4 2 2 4" xfId="10272"/>
    <cellStyle name="EYNotesHeading 4 4 2 2 5" xfId="10273"/>
    <cellStyle name="EYNotesHeading 4 4 2 2 6" xfId="10274"/>
    <cellStyle name="EYNotesHeading 4 4 2 2 7" xfId="10275"/>
    <cellStyle name="EYNotesHeading 4 4 2 3" xfId="10276"/>
    <cellStyle name="EYNotesHeading 4 4 2 3 2" xfId="10277"/>
    <cellStyle name="EYNotesHeading 4 4 2 3 3" xfId="10278"/>
    <cellStyle name="EYNotesHeading 4 4 2 3 4" xfId="10279"/>
    <cellStyle name="EYNotesHeading 4 4 2 3 5" xfId="10280"/>
    <cellStyle name="EYNotesHeading 4 4 2 3 6" xfId="10281"/>
    <cellStyle name="EYNotesHeading 4 4 2 3 7" xfId="10282"/>
    <cellStyle name="EYNotesHeading 4 4 2 4" xfId="10283"/>
    <cellStyle name="EYNotesHeading 4 4 2 5" xfId="10284"/>
    <cellStyle name="EYNotesHeading 4 4 2 6" xfId="10285"/>
    <cellStyle name="EYNotesHeading 4 4 2 7" xfId="10286"/>
    <cellStyle name="EYNotesHeading 4 4 2 8" xfId="10287"/>
    <cellStyle name="EYNotesHeading 4 4 2 9" xfId="10288"/>
    <cellStyle name="EYNotesHeading 4 4 3" xfId="10289"/>
    <cellStyle name="EYNotesHeading 4 4 3 2" xfId="10290"/>
    <cellStyle name="EYNotesHeading 4 4 3 3" xfId="10291"/>
    <cellStyle name="EYNotesHeading 4 4 3 4" xfId="10292"/>
    <cellStyle name="EYNotesHeading 4 4 3 5" xfId="10293"/>
    <cellStyle name="EYNotesHeading 4 4 3 6" xfId="10294"/>
    <cellStyle name="EYNotesHeading 4 4 3 7" xfId="10295"/>
    <cellStyle name="EYNotesHeading 4 4 4" xfId="10296"/>
    <cellStyle name="EYNotesHeading 4 4 4 2" xfId="10297"/>
    <cellStyle name="EYNotesHeading 4 4 4 3" xfId="10298"/>
    <cellStyle name="EYNotesHeading 4 4 4 4" xfId="10299"/>
    <cellStyle name="EYNotesHeading 4 4 4 5" xfId="10300"/>
    <cellStyle name="EYNotesHeading 4 4 4 6" xfId="10301"/>
    <cellStyle name="EYNotesHeading 4 4 4 7" xfId="10302"/>
    <cellStyle name="EYNotesHeading 4 4 5" xfId="10303"/>
    <cellStyle name="EYNotesHeading 4 4 6" xfId="10304"/>
    <cellStyle name="EYNotesHeading 4 4 7" xfId="10305"/>
    <cellStyle name="EYNotesHeading 4 4 8" xfId="10306"/>
    <cellStyle name="EYNotesHeading 4 4 9" xfId="10307"/>
    <cellStyle name="EYNotesHeading 4 5" xfId="10308"/>
    <cellStyle name="EYNotesHeading 4 5 10" xfId="10309"/>
    <cellStyle name="EYNotesHeading 4 5 11" xfId="10310"/>
    <cellStyle name="EYNotesHeading 4 5 12" xfId="10311"/>
    <cellStyle name="EYNotesHeading 4 5 13" xfId="10312"/>
    <cellStyle name="EYNotesHeading 4 5 14" xfId="10313"/>
    <cellStyle name="EYNotesHeading 4 5 2" xfId="10314"/>
    <cellStyle name="EYNotesHeading 4 5 2 10" xfId="10315"/>
    <cellStyle name="EYNotesHeading 4 5 2 2" xfId="10316"/>
    <cellStyle name="EYNotesHeading 4 5 2 2 2" xfId="10317"/>
    <cellStyle name="EYNotesHeading 4 5 2 2 3" xfId="10318"/>
    <cellStyle name="EYNotesHeading 4 5 2 2 4" xfId="10319"/>
    <cellStyle name="EYNotesHeading 4 5 2 2 5" xfId="10320"/>
    <cellStyle name="EYNotesHeading 4 5 2 2 6" xfId="10321"/>
    <cellStyle name="EYNotesHeading 4 5 2 2 7" xfId="10322"/>
    <cellStyle name="EYNotesHeading 4 5 2 3" xfId="10323"/>
    <cellStyle name="EYNotesHeading 4 5 2 3 2" xfId="10324"/>
    <cellStyle name="EYNotesHeading 4 5 2 3 3" xfId="10325"/>
    <cellStyle name="EYNotesHeading 4 5 2 3 4" xfId="10326"/>
    <cellStyle name="EYNotesHeading 4 5 2 3 5" xfId="10327"/>
    <cellStyle name="EYNotesHeading 4 5 2 3 6" xfId="10328"/>
    <cellStyle name="EYNotesHeading 4 5 2 3 7" xfId="10329"/>
    <cellStyle name="EYNotesHeading 4 5 2 4" xfId="10330"/>
    <cellStyle name="EYNotesHeading 4 5 2 5" xfId="10331"/>
    <cellStyle name="EYNotesHeading 4 5 2 6" xfId="10332"/>
    <cellStyle name="EYNotesHeading 4 5 2 7" xfId="10333"/>
    <cellStyle name="EYNotesHeading 4 5 2 8" xfId="10334"/>
    <cellStyle name="EYNotesHeading 4 5 2 9" xfId="10335"/>
    <cellStyle name="EYNotesHeading 4 5 3" xfId="10336"/>
    <cellStyle name="EYNotesHeading 4 5 3 2" xfId="10337"/>
    <cellStyle name="EYNotesHeading 4 5 3 3" xfId="10338"/>
    <cellStyle name="EYNotesHeading 4 5 3 4" xfId="10339"/>
    <cellStyle name="EYNotesHeading 4 5 3 5" xfId="10340"/>
    <cellStyle name="EYNotesHeading 4 5 3 6" xfId="10341"/>
    <cellStyle name="EYNotesHeading 4 5 3 7" xfId="10342"/>
    <cellStyle name="EYNotesHeading 4 5 4" xfId="10343"/>
    <cellStyle name="EYNotesHeading 4 5 4 2" xfId="10344"/>
    <cellStyle name="EYNotesHeading 4 5 4 3" xfId="10345"/>
    <cellStyle name="EYNotesHeading 4 5 4 4" xfId="10346"/>
    <cellStyle name="EYNotesHeading 4 5 4 5" xfId="10347"/>
    <cellStyle name="EYNotesHeading 4 5 4 6" xfId="10348"/>
    <cellStyle name="EYNotesHeading 4 5 4 7" xfId="10349"/>
    <cellStyle name="EYNotesHeading 4 5 5" xfId="10350"/>
    <cellStyle name="EYNotesHeading 4 5 6" xfId="10351"/>
    <cellStyle name="EYNotesHeading 4 5 7" xfId="10352"/>
    <cellStyle name="EYNotesHeading 4 5 8" xfId="10353"/>
    <cellStyle name="EYNotesHeading 4 5 9" xfId="10354"/>
    <cellStyle name="EYNotesHeading 4 6" xfId="10355"/>
    <cellStyle name="EYNotesHeading 4 6 10" xfId="10356"/>
    <cellStyle name="EYNotesHeading 4 6 2" xfId="10357"/>
    <cellStyle name="EYNotesHeading 4 6 2 2" xfId="10358"/>
    <cellStyle name="EYNotesHeading 4 6 2 3" xfId="10359"/>
    <cellStyle name="EYNotesHeading 4 6 2 4" xfId="10360"/>
    <cellStyle name="EYNotesHeading 4 6 2 5" xfId="10361"/>
    <cellStyle name="EYNotesHeading 4 6 2 6" xfId="10362"/>
    <cellStyle name="EYNotesHeading 4 6 2 7" xfId="10363"/>
    <cellStyle name="EYNotesHeading 4 6 3" xfId="10364"/>
    <cellStyle name="EYNotesHeading 4 6 3 2" xfId="10365"/>
    <cellStyle name="EYNotesHeading 4 6 3 3" xfId="10366"/>
    <cellStyle name="EYNotesHeading 4 6 3 4" xfId="10367"/>
    <cellStyle name="EYNotesHeading 4 6 3 5" xfId="10368"/>
    <cellStyle name="EYNotesHeading 4 6 3 6" xfId="10369"/>
    <cellStyle name="EYNotesHeading 4 6 3 7" xfId="10370"/>
    <cellStyle name="EYNotesHeading 4 6 4" xfId="10371"/>
    <cellStyle name="EYNotesHeading 4 6 5" xfId="10372"/>
    <cellStyle name="EYNotesHeading 4 6 6" xfId="10373"/>
    <cellStyle name="EYNotesHeading 4 6 7" xfId="10374"/>
    <cellStyle name="EYNotesHeading 4 6 8" xfId="10375"/>
    <cellStyle name="EYNotesHeading 4 6 9" xfId="10376"/>
    <cellStyle name="EYNotesHeading 4 7" xfId="10377"/>
    <cellStyle name="EYNotesHeading 4 7 2" xfId="10378"/>
    <cellStyle name="EYNotesHeading 4 7 3" xfId="10379"/>
    <cellStyle name="EYNotesHeading 4 7 4" xfId="10380"/>
    <cellStyle name="EYNotesHeading 4 7 5" xfId="10381"/>
    <cellStyle name="EYNotesHeading 4 7 6" xfId="10382"/>
    <cellStyle name="EYNotesHeading 4 7 7" xfId="10383"/>
    <cellStyle name="EYNotesHeading 4 8" xfId="10384"/>
    <cellStyle name="EYNotesHeading 4 8 2" xfId="10385"/>
    <cellStyle name="EYNotesHeading 4 8 3" xfId="10386"/>
    <cellStyle name="EYNotesHeading 4 8 4" xfId="10387"/>
    <cellStyle name="EYNotesHeading 4 8 5" xfId="10388"/>
    <cellStyle name="EYNotesHeading 4 8 6" xfId="10389"/>
    <cellStyle name="EYNotesHeading 4 8 7" xfId="10390"/>
    <cellStyle name="EYNotesHeading 4 9" xfId="10391"/>
    <cellStyle name="EYNotesHeading 5" xfId="10392"/>
    <cellStyle name="EYNotesHeading 5 10" xfId="10393"/>
    <cellStyle name="EYNotesHeading 5 11" xfId="10394"/>
    <cellStyle name="EYNotesHeading 5 12" xfId="10395"/>
    <cellStyle name="EYNotesHeading 5 13" xfId="10396"/>
    <cellStyle name="EYNotesHeading 5 14" xfId="10397"/>
    <cellStyle name="EYNotesHeading 5 2" xfId="10398"/>
    <cellStyle name="EYNotesHeading 5 2 10" xfId="10399"/>
    <cellStyle name="EYNotesHeading 5 2 2" xfId="10400"/>
    <cellStyle name="EYNotesHeading 5 2 2 2" xfId="10401"/>
    <cellStyle name="EYNotesHeading 5 2 2 3" xfId="10402"/>
    <cellStyle name="EYNotesHeading 5 2 2 4" xfId="10403"/>
    <cellStyle name="EYNotesHeading 5 2 2 5" xfId="10404"/>
    <cellStyle name="EYNotesHeading 5 2 2 6" xfId="10405"/>
    <cellStyle name="EYNotesHeading 5 2 2 7" xfId="10406"/>
    <cellStyle name="EYNotesHeading 5 2 3" xfId="10407"/>
    <cellStyle name="EYNotesHeading 5 2 3 2" xfId="10408"/>
    <cellStyle name="EYNotesHeading 5 2 3 3" xfId="10409"/>
    <cellStyle name="EYNotesHeading 5 2 3 4" xfId="10410"/>
    <cellStyle name="EYNotesHeading 5 2 3 5" xfId="10411"/>
    <cellStyle name="EYNotesHeading 5 2 3 6" xfId="10412"/>
    <cellStyle name="EYNotesHeading 5 2 3 7" xfId="10413"/>
    <cellStyle name="EYNotesHeading 5 2 4" xfId="10414"/>
    <cellStyle name="EYNotesHeading 5 2 5" xfId="10415"/>
    <cellStyle name="EYNotesHeading 5 2 6" xfId="10416"/>
    <cellStyle name="EYNotesHeading 5 2 7" xfId="10417"/>
    <cellStyle name="EYNotesHeading 5 2 8" xfId="10418"/>
    <cellStyle name="EYNotesHeading 5 2 9" xfId="10419"/>
    <cellStyle name="EYNotesHeading 5 3" xfId="10420"/>
    <cellStyle name="EYNotesHeading 5 3 2" xfId="10421"/>
    <cellStyle name="EYNotesHeading 5 3 3" xfId="10422"/>
    <cellStyle name="EYNotesHeading 5 3 4" xfId="10423"/>
    <cellStyle name="EYNotesHeading 5 3 5" xfId="10424"/>
    <cellStyle name="EYNotesHeading 5 3 6" xfId="10425"/>
    <cellStyle name="EYNotesHeading 5 3 7" xfId="10426"/>
    <cellStyle name="EYNotesHeading 5 4" xfId="10427"/>
    <cellStyle name="EYNotesHeading 5 4 2" xfId="10428"/>
    <cellStyle name="EYNotesHeading 5 4 3" xfId="10429"/>
    <cellStyle name="EYNotesHeading 5 4 4" xfId="10430"/>
    <cellStyle name="EYNotesHeading 5 4 5" xfId="10431"/>
    <cellStyle name="EYNotesHeading 5 4 6" xfId="10432"/>
    <cellStyle name="EYNotesHeading 5 4 7" xfId="10433"/>
    <cellStyle name="EYNotesHeading 5 5" xfId="10434"/>
    <cellStyle name="EYNotesHeading 5 6" xfId="10435"/>
    <cellStyle name="EYNotesHeading 5 7" xfId="10436"/>
    <cellStyle name="EYNotesHeading 5 8" xfId="10437"/>
    <cellStyle name="EYNotesHeading 5 9" xfId="10438"/>
    <cellStyle name="EYNotesHeading 6" xfId="10439"/>
    <cellStyle name="EYNotesHeading 6 10" xfId="10440"/>
    <cellStyle name="EYNotesHeading 6 2" xfId="10441"/>
    <cellStyle name="EYNotesHeading 6 2 2" xfId="10442"/>
    <cellStyle name="EYNotesHeading 6 2 3" xfId="10443"/>
    <cellStyle name="EYNotesHeading 6 2 4" xfId="10444"/>
    <cellStyle name="EYNotesHeading 6 2 5" xfId="10445"/>
    <cellStyle name="EYNotesHeading 6 2 6" xfId="10446"/>
    <cellStyle name="EYNotesHeading 6 2 7" xfId="10447"/>
    <cellStyle name="EYNotesHeading 6 3" xfId="10448"/>
    <cellStyle name="EYNotesHeading 6 3 2" xfId="10449"/>
    <cellStyle name="EYNotesHeading 6 3 3" xfId="10450"/>
    <cellStyle name="EYNotesHeading 6 3 4" xfId="10451"/>
    <cellStyle name="EYNotesHeading 6 3 5" xfId="10452"/>
    <cellStyle name="EYNotesHeading 6 3 6" xfId="10453"/>
    <cellStyle name="EYNotesHeading 6 3 7" xfId="10454"/>
    <cellStyle name="EYNotesHeading 6 4" xfId="10455"/>
    <cellStyle name="EYNotesHeading 6 5" xfId="10456"/>
    <cellStyle name="EYNotesHeading 6 6" xfId="10457"/>
    <cellStyle name="EYNotesHeading 6 7" xfId="10458"/>
    <cellStyle name="EYNotesHeading 6 8" xfId="10459"/>
    <cellStyle name="EYNotesHeading 6 9" xfId="10460"/>
    <cellStyle name="EYNotesHeading 7" xfId="10461"/>
    <cellStyle name="EYNotesHeading 7 2" xfId="10462"/>
    <cellStyle name="EYNotesHeading 7 3" xfId="10463"/>
    <cellStyle name="EYNotesHeading 7 4" xfId="10464"/>
    <cellStyle name="EYNotesHeading 7 5" xfId="10465"/>
    <cellStyle name="EYNotesHeading 7 6" xfId="10466"/>
    <cellStyle name="EYNotesHeading 7 7" xfId="10467"/>
    <cellStyle name="EYNotesHeading 8" xfId="10468"/>
    <cellStyle name="EYNotesHeading 8 2" xfId="10469"/>
    <cellStyle name="EYNotesHeading 8 3" xfId="10470"/>
    <cellStyle name="EYNotesHeading 8 4" xfId="10471"/>
    <cellStyle name="EYNotesHeading 8 5" xfId="10472"/>
    <cellStyle name="EYNotesHeading 8 6" xfId="10473"/>
    <cellStyle name="EYNotesHeading 8 7" xfId="10474"/>
    <cellStyle name="EYNotesHeading 9" xfId="10475"/>
    <cellStyle name="EYnumber" xfId="10476"/>
    <cellStyle name="EYnumber 10" xfId="10477"/>
    <cellStyle name="EYnumber 11" xfId="10478"/>
    <cellStyle name="EYnumber 2" xfId="10479"/>
    <cellStyle name="EYnumber 2 10" xfId="10480"/>
    <cellStyle name="EYnumber 2 11" xfId="10481"/>
    <cellStyle name="EYnumber 2 12" xfId="10482"/>
    <cellStyle name="EYnumber 2 13" xfId="10483"/>
    <cellStyle name="EYnumber 2 14" xfId="10484"/>
    <cellStyle name="EYnumber 2 15" xfId="10485"/>
    <cellStyle name="EYnumber 2 16" xfId="10486"/>
    <cellStyle name="EYnumber 2 17" xfId="10487"/>
    <cellStyle name="EYnumber 2 2" xfId="10488"/>
    <cellStyle name="EYnumber 2 2 10" xfId="10489"/>
    <cellStyle name="EYnumber 2 2 11" xfId="10490"/>
    <cellStyle name="EYnumber 2 2 12" xfId="10491"/>
    <cellStyle name="EYnumber 2 2 13" xfId="10492"/>
    <cellStyle name="EYnumber 2 2 14" xfId="10493"/>
    <cellStyle name="EYnumber 2 2 2" xfId="10494"/>
    <cellStyle name="EYnumber 2 2 2 10" xfId="10495"/>
    <cellStyle name="EYnumber 2 2 2 2" xfId="10496"/>
    <cellStyle name="EYnumber 2 2 2 2 2" xfId="10497"/>
    <cellStyle name="EYnumber 2 2 2 2 3" xfId="10498"/>
    <cellStyle name="EYnumber 2 2 2 2 4" xfId="10499"/>
    <cellStyle name="EYnumber 2 2 2 2 5" xfId="10500"/>
    <cellStyle name="EYnumber 2 2 2 2 6" xfId="10501"/>
    <cellStyle name="EYnumber 2 2 2 2 7" xfId="10502"/>
    <cellStyle name="EYnumber 2 2 2 3" xfId="10503"/>
    <cellStyle name="EYnumber 2 2 2 3 2" xfId="10504"/>
    <cellStyle name="EYnumber 2 2 2 3 3" xfId="10505"/>
    <cellStyle name="EYnumber 2 2 2 3 4" xfId="10506"/>
    <cellStyle name="EYnumber 2 2 2 3 5" xfId="10507"/>
    <cellStyle name="EYnumber 2 2 2 3 6" xfId="10508"/>
    <cellStyle name="EYnumber 2 2 2 3 7" xfId="10509"/>
    <cellStyle name="EYnumber 2 2 2 4" xfId="10510"/>
    <cellStyle name="EYnumber 2 2 2 5" xfId="10511"/>
    <cellStyle name="EYnumber 2 2 2 6" xfId="10512"/>
    <cellStyle name="EYnumber 2 2 2 7" xfId="10513"/>
    <cellStyle name="EYnumber 2 2 2 8" xfId="10514"/>
    <cellStyle name="EYnumber 2 2 2 9" xfId="10515"/>
    <cellStyle name="EYnumber 2 2 3" xfId="10516"/>
    <cellStyle name="EYnumber 2 2 3 2" xfId="10517"/>
    <cellStyle name="EYnumber 2 2 3 3" xfId="10518"/>
    <cellStyle name="EYnumber 2 2 3 4" xfId="10519"/>
    <cellStyle name="EYnumber 2 2 3 5" xfId="10520"/>
    <cellStyle name="EYnumber 2 2 3 6" xfId="10521"/>
    <cellStyle name="EYnumber 2 2 3 7" xfId="10522"/>
    <cellStyle name="EYnumber 2 2 4" xfId="10523"/>
    <cellStyle name="EYnumber 2 2 4 2" xfId="10524"/>
    <cellStyle name="EYnumber 2 2 4 3" xfId="10525"/>
    <cellStyle name="EYnumber 2 2 4 4" xfId="10526"/>
    <cellStyle name="EYnumber 2 2 4 5" xfId="10527"/>
    <cellStyle name="EYnumber 2 2 4 6" xfId="10528"/>
    <cellStyle name="EYnumber 2 2 4 7" xfId="10529"/>
    <cellStyle name="EYnumber 2 2 5" xfId="10530"/>
    <cellStyle name="EYnumber 2 2 6" xfId="10531"/>
    <cellStyle name="EYnumber 2 2 7" xfId="10532"/>
    <cellStyle name="EYnumber 2 2 8" xfId="10533"/>
    <cellStyle name="EYnumber 2 2 9" xfId="10534"/>
    <cellStyle name="EYnumber 2 3" xfId="10535"/>
    <cellStyle name="EYnumber 2 3 10" xfId="10536"/>
    <cellStyle name="EYnumber 2 3 11" xfId="10537"/>
    <cellStyle name="EYnumber 2 3 12" xfId="10538"/>
    <cellStyle name="EYnumber 2 3 13" xfId="10539"/>
    <cellStyle name="EYnumber 2 3 14" xfId="10540"/>
    <cellStyle name="EYnumber 2 3 2" xfId="10541"/>
    <cellStyle name="EYnumber 2 3 2 10" xfId="10542"/>
    <cellStyle name="EYnumber 2 3 2 2" xfId="10543"/>
    <cellStyle name="EYnumber 2 3 2 2 2" xfId="10544"/>
    <cellStyle name="EYnumber 2 3 2 2 3" xfId="10545"/>
    <cellStyle name="EYnumber 2 3 2 2 4" xfId="10546"/>
    <cellStyle name="EYnumber 2 3 2 2 5" xfId="10547"/>
    <cellStyle name="EYnumber 2 3 2 2 6" xfId="10548"/>
    <cellStyle name="EYnumber 2 3 2 2 7" xfId="10549"/>
    <cellStyle name="EYnumber 2 3 2 3" xfId="10550"/>
    <cellStyle name="EYnumber 2 3 2 3 2" xfId="10551"/>
    <cellStyle name="EYnumber 2 3 2 3 3" xfId="10552"/>
    <cellStyle name="EYnumber 2 3 2 3 4" xfId="10553"/>
    <cellStyle name="EYnumber 2 3 2 3 5" xfId="10554"/>
    <cellStyle name="EYnumber 2 3 2 3 6" xfId="10555"/>
    <cellStyle name="EYnumber 2 3 2 3 7" xfId="10556"/>
    <cellStyle name="EYnumber 2 3 2 4" xfId="10557"/>
    <cellStyle name="EYnumber 2 3 2 5" xfId="10558"/>
    <cellStyle name="EYnumber 2 3 2 6" xfId="10559"/>
    <cellStyle name="EYnumber 2 3 2 7" xfId="10560"/>
    <cellStyle name="EYnumber 2 3 2 8" xfId="10561"/>
    <cellStyle name="EYnumber 2 3 2 9" xfId="10562"/>
    <cellStyle name="EYnumber 2 3 3" xfId="10563"/>
    <cellStyle name="EYnumber 2 3 3 2" xfId="10564"/>
    <cellStyle name="EYnumber 2 3 3 3" xfId="10565"/>
    <cellStyle name="EYnumber 2 3 3 4" xfId="10566"/>
    <cellStyle name="EYnumber 2 3 3 5" xfId="10567"/>
    <cellStyle name="EYnumber 2 3 3 6" xfId="10568"/>
    <cellStyle name="EYnumber 2 3 3 7" xfId="10569"/>
    <cellStyle name="EYnumber 2 3 4" xfId="10570"/>
    <cellStyle name="EYnumber 2 3 4 2" xfId="10571"/>
    <cellStyle name="EYnumber 2 3 4 3" xfId="10572"/>
    <cellStyle name="EYnumber 2 3 4 4" xfId="10573"/>
    <cellStyle name="EYnumber 2 3 4 5" xfId="10574"/>
    <cellStyle name="EYnumber 2 3 4 6" xfId="10575"/>
    <cellStyle name="EYnumber 2 3 4 7" xfId="10576"/>
    <cellStyle name="EYnumber 2 3 5" xfId="10577"/>
    <cellStyle name="EYnumber 2 3 6" xfId="10578"/>
    <cellStyle name="EYnumber 2 3 7" xfId="10579"/>
    <cellStyle name="EYnumber 2 3 8" xfId="10580"/>
    <cellStyle name="EYnumber 2 3 9" xfId="10581"/>
    <cellStyle name="EYnumber 2 4" xfId="10582"/>
    <cellStyle name="EYnumber 2 4 10" xfId="10583"/>
    <cellStyle name="EYnumber 2 4 11" xfId="10584"/>
    <cellStyle name="EYnumber 2 4 12" xfId="10585"/>
    <cellStyle name="EYnumber 2 4 13" xfId="10586"/>
    <cellStyle name="EYnumber 2 4 14" xfId="10587"/>
    <cellStyle name="EYnumber 2 4 2" xfId="10588"/>
    <cellStyle name="EYnumber 2 4 2 10" xfId="10589"/>
    <cellStyle name="EYnumber 2 4 2 2" xfId="10590"/>
    <cellStyle name="EYnumber 2 4 2 2 2" xfId="10591"/>
    <cellStyle name="EYnumber 2 4 2 2 3" xfId="10592"/>
    <cellStyle name="EYnumber 2 4 2 2 4" xfId="10593"/>
    <cellStyle name="EYnumber 2 4 2 2 5" xfId="10594"/>
    <cellStyle name="EYnumber 2 4 2 2 6" xfId="10595"/>
    <cellStyle name="EYnumber 2 4 2 2 7" xfId="10596"/>
    <cellStyle name="EYnumber 2 4 2 3" xfId="10597"/>
    <cellStyle name="EYnumber 2 4 2 3 2" xfId="10598"/>
    <cellStyle name="EYnumber 2 4 2 3 3" xfId="10599"/>
    <cellStyle name="EYnumber 2 4 2 3 4" xfId="10600"/>
    <cellStyle name="EYnumber 2 4 2 3 5" xfId="10601"/>
    <cellStyle name="EYnumber 2 4 2 3 6" xfId="10602"/>
    <cellStyle name="EYnumber 2 4 2 3 7" xfId="10603"/>
    <cellStyle name="EYnumber 2 4 2 4" xfId="10604"/>
    <cellStyle name="EYnumber 2 4 2 5" xfId="10605"/>
    <cellStyle name="EYnumber 2 4 2 6" xfId="10606"/>
    <cellStyle name="EYnumber 2 4 2 7" xfId="10607"/>
    <cellStyle name="EYnumber 2 4 2 8" xfId="10608"/>
    <cellStyle name="EYnumber 2 4 2 9" xfId="10609"/>
    <cellStyle name="EYnumber 2 4 3" xfId="10610"/>
    <cellStyle name="EYnumber 2 4 3 2" xfId="10611"/>
    <cellStyle name="EYnumber 2 4 3 3" xfId="10612"/>
    <cellStyle name="EYnumber 2 4 3 4" xfId="10613"/>
    <cellStyle name="EYnumber 2 4 3 5" xfId="10614"/>
    <cellStyle name="EYnumber 2 4 3 6" xfId="10615"/>
    <cellStyle name="EYnumber 2 4 3 7" xfId="10616"/>
    <cellStyle name="EYnumber 2 4 4" xfId="10617"/>
    <cellStyle name="EYnumber 2 4 4 2" xfId="10618"/>
    <cellStyle name="EYnumber 2 4 4 3" xfId="10619"/>
    <cellStyle name="EYnumber 2 4 4 4" xfId="10620"/>
    <cellStyle name="EYnumber 2 4 4 5" xfId="10621"/>
    <cellStyle name="EYnumber 2 4 4 6" xfId="10622"/>
    <cellStyle name="EYnumber 2 4 4 7" xfId="10623"/>
    <cellStyle name="EYnumber 2 4 5" xfId="10624"/>
    <cellStyle name="EYnumber 2 4 6" xfId="10625"/>
    <cellStyle name="EYnumber 2 4 7" xfId="10626"/>
    <cellStyle name="EYnumber 2 4 8" xfId="10627"/>
    <cellStyle name="EYnumber 2 4 9" xfId="10628"/>
    <cellStyle name="EYnumber 2 5" xfId="10629"/>
    <cellStyle name="EYnumber 2 5 10" xfId="10630"/>
    <cellStyle name="EYnumber 2 5 11" xfId="10631"/>
    <cellStyle name="EYnumber 2 5 12" xfId="10632"/>
    <cellStyle name="EYnumber 2 5 13" xfId="10633"/>
    <cellStyle name="EYnumber 2 5 14" xfId="10634"/>
    <cellStyle name="EYnumber 2 5 2" xfId="10635"/>
    <cellStyle name="EYnumber 2 5 2 10" xfId="10636"/>
    <cellStyle name="EYnumber 2 5 2 2" xfId="10637"/>
    <cellStyle name="EYnumber 2 5 2 2 2" xfId="10638"/>
    <cellStyle name="EYnumber 2 5 2 2 3" xfId="10639"/>
    <cellStyle name="EYnumber 2 5 2 2 4" xfId="10640"/>
    <cellStyle name="EYnumber 2 5 2 2 5" xfId="10641"/>
    <cellStyle name="EYnumber 2 5 2 2 6" xfId="10642"/>
    <cellStyle name="EYnumber 2 5 2 2 7" xfId="10643"/>
    <cellStyle name="EYnumber 2 5 2 3" xfId="10644"/>
    <cellStyle name="EYnumber 2 5 2 3 2" xfId="10645"/>
    <cellStyle name="EYnumber 2 5 2 3 3" xfId="10646"/>
    <cellStyle name="EYnumber 2 5 2 3 4" xfId="10647"/>
    <cellStyle name="EYnumber 2 5 2 3 5" xfId="10648"/>
    <cellStyle name="EYnumber 2 5 2 3 6" xfId="10649"/>
    <cellStyle name="EYnumber 2 5 2 3 7" xfId="10650"/>
    <cellStyle name="EYnumber 2 5 2 4" xfId="10651"/>
    <cellStyle name="EYnumber 2 5 2 5" xfId="10652"/>
    <cellStyle name="EYnumber 2 5 2 6" xfId="10653"/>
    <cellStyle name="EYnumber 2 5 2 7" xfId="10654"/>
    <cellStyle name="EYnumber 2 5 2 8" xfId="10655"/>
    <cellStyle name="EYnumber 2 5 2 9" xfId="10656"/>
    <cellStyle name="EYnumber 2 5 3" xfId="10657"/>
    <cellStyle name="EYnumber 2 5 3 2" xfId="10658"/>
    <cellStyle name="EYnumber 2 5 3 3" xfId="10659"/>
    <cellStyle name="EYnumber 2 5 3 4" xfId="10660"/>
    <cellStyle name="EYnumber 2 5 3 5" xfId="10661"/>
    <cellStyle name="EYnumber 2 5 3 6" xfId="10662"/>
    <cellStyle name="EYnumber 2 5 3 7" xfId="10663"/>
    <cellStyle name="EYnumber 2 5 4" xfId="10664"/>
    <cellStyle name="EYnumber 2 5 4 2" xfId="10665"/>
    <cellStyle name="EYnumber 2 5 4 3" xfId="10666"/>
    <cellStyle name="EYnumber 2 5 4 4" xfId="10667"/>
    <cellStyle name="EYnumber 2 5 4 5" xfId="10668"/>
    <cellStyle name="EYnumber 2 5 4 6" xfId="10669"/>
    <cellStyle name="EYnumber 2 5 4 7" xfId="10670"/>
    <cellStyle name="EYnumber 2 5 5" xfId="10671"/>
    <cellStyle name="EYnumber 2 5 6" xfId="10672"/>
    <cellStyle name="EYnumber 2 5 7" xfId="10673"/>
    <cellStyle name="EYnumber 2 5 8" xfId="10674"/>
    <cellStyle name="EYnumber 2 5 9" xfId="10675"/>
    <cellStyle name="EYnumber 2 6" xfId="10676"/>
    <cellStyle name="EYnumber 2 6 10" xfId="10677"/>
    <cellStyle name="EYnumber 2 6 2" xfId="10678"/>
    <cellStyle name="EYnumber 2 6 2 2" xfId="10679"/>
    <cellStyle name="EYnumber 2 6 2 3" xfId="10680"/>
    <cellStyle name="EYnumber 2 6 2 4" xfId="10681"/>
    <cellStyle name="EYnumber 2 6 2 5" xfId="10682"/>
    <cellStyle name="EYnumber 2 6 2 6" xfId="10683"/>
    <cellStyle name="EYnumber 2 6 2 7" xfId="10684"/>
    <cellStyle name="EYnumber 2 6 3" xfId="10685"/>
    <cellStyle name="EYnumber 2 6 3 2" xfId="10686"/>
    <cellStyle name="EYnumber 2 6 3 3" xfId="10687"/>
    <cellStyle name="EYnumber 2 6 3 4" xfId="10688"/>
    <cellStyle name="EYnumber 2 6 3 5" xfId="10689"/>
    <cellStyle name="EYnumber 2 6 3 6" xfId="10690"/>
    <cellStyle name="EYnumber 2 6 3 7" xfId="10691"/>
    <cellStyle name="EYnumber 2 6 4" xfId="10692"/>
    <cellStyle name="EYnumber 2 6 5" xfId="10693"/>
    <cellStyle name="EYnumber 2 6 6" xfId="10694"/>
    <cellStyle name="EYnumber 2 6 7" xfId="10695"/>
    <cellStyle name="EYnumber 2 6 8" xfId="10696"/>
    <cellStyle name="EYnumber 2 6 9" xfId="10697"/>
    <cellStyle name="EYnumber 2 7" xfId="10698"/>
    <cellStyle name="EYnumber 2 7 2" xfId="10699"/>
    <cellStyle name="EYnumber 2 7 3" xfId="10700"/>
    <cellStyle name="EYnumber 2 7 4" xfId="10701"/>
    <cellStyle name="EYnumber 2 7 5" xfId="10702"/>
    <cellStyle name="EYnumber 2 7 6" xfId="10703"/>
    <cellStyle name="EYnumber 2 7 7" xfId="10704"/>
    <cellStyle name="EYnumber 2 8" xfId="10705"/>
    <cellStyle name="EYnumber 2 8 2" xfId="10706"/>
    <cellStyle name="EYnumber 2 8 3" xfId="10707"/>
    <cellStyle name="EYnumber 2 8 4" xfId="10708"/>
    <cellStyle name="EYnumber 2 8 5" xfId="10709"/>
    <cellStyle name="EYnumber 2 8 6" xfId="10710"/>
    <cellStyle name="EYnumber 2 8 7" xfId="10711"/>
    <cellStyle name="EYnumber 2 9" xfId="10712"/>
    <cellStyle name="EYnumber 3" xfId="10713"/>
    <cellStyle name="EYnumber 3 10" xfId="10714"/>
    <cellStyle name="EYnumber 3 11" xfId="10715"/>
    <cellStyle name="EYnumber 3 12" xfId="10716"/>
    <cellStyle name="EYnumber 3 13" xfId="10717"/>
    <cellStyle name="EYnumber 3 14" xfId="10718"/>
    <cellStyle name="EYnumber 3 15" xfId="10719"/>
    <cellStyle name="EYnumber 3 2" xfId="10720"/>
    <cellStyle name="EYnumber 3 2 10" xfId="10721"/>
    <cellStyle name="EYnumber 3 2 11" xfId="10722"/>
    <cellStyle name="EYnumber 3 2 12" xfId="10723"/>
    <cellStyle name="EYnumber 3 2 13" xfId="10724"/>
    <cellStyle name="EYnumber 3 2 14" xfId="10725"/>
    <cellStyle name="EYnumber 3 2 2" xfId="10726"/>
    <cellStyle name="EYnumber 3 2 2 10" xfId="10727"/>
    <cellStyle name="EYnumber 3 2 2 2" xfId="10728"/>
    <cellStyle name="EYnumber 3 2 2 2 2" xfId="10729"/>
    <cellStyle name="EYnumber 3 2 2 2 3" xfId="10730"/>
    <cellStyle name="EYnumber 3 2 2 2 4" xfId="10731"/>
    <cellStyle name="EYnumber 3 2 2 2 5" xfId="10732"/>
    <cellStyle name="EYnumber 3 2 2 2 6" xfId="10733"/>
    <cellStyle name="EYnumber 3 2 2 2 7" xfId="10734"/>
    <cellStyle name="EYnumber 3 2 2 3" xfId="10735"/>
    <cellStyle name="EYnumber 3 2 2 3 2" xfId="10736"/>
    <cellStyle name="EYnumber 3 2 2 3 3" xfId="10737"/>
    <cellStyle name="EYnumber 3 2 2 3 4" xfId="10738"/>
    <cellStyle name="EYnumber 3 2 2 3 5" xfId="10739"/>
    <cellStyle name="EYnumber 3 2 2 3 6" xfId="10740"/>
    <cellStyle name="EYnumber 3 2 2 3 7" xfId="10741"/>
    <cellStyle name="EYnumber 3 2 2 4" xfId="10742"/>
    <cellStyle name="EYnumber 3 2 2 5" xfId="10743"/>
    <cellStyle name="EYnumber 3 2 2 6" xfId="10744"/>
    <cellStyle name="EYnumber 3 2 2 7" xfId="10745"/>
    <cellStyle name="EYnumber 3 2 2 8" xfId="10746"/>
    <cellStyle name="EYnumber 3 2 2 9" xfId="10747"/>
    <cellStyle name="EYnumber 3 2 3" xfId="10748"/>
    <cellStyle name="EYnumber 3 2 3 2" xfId="10749"/>
    <cellStyle name="EYnumber 3 2 3 3" xfId="10750"/>
    <cellStyle name="EYnumber 3 2 3 4" xfId="10751"/>
    <cellStyle name="EYnumber 3 2 3 5" xfId="10752"/>
    <cellStyle name="EYnumber 3 2 3 6" xfId="10753"/>
    <cellStyle name="EYnumber 3 2 3 7" xfId="10754"/>
    <cellStyle name="EYnumber 3 2 4" xfId="10755"/>
    <cellStyle name="EYnumber 3 2 4 2" xfId="10756"/>
    <cellStyle name="EYnumber 3 2 4 3" xfId="10757"/>
    <cellStyle name="EYnumber 3 2 4 4" xfId="10758"/>
    <cellStyle name="EYnumber 3 2 4 5" xfId="10759"/>
    <cellStyle name="EYnumber 3 2 4 6" xfId="10760"/>
    <cellStyle name="EYnumber 3 2 4 7" xfId="10761"/>
    <cellStyle name="EYnumber 3 2 5" xfId="10762"/>
    <cellStyle name="EYnumber 3 2 6" xfId="10763"/>
    <cellStyle name="EYnumber 3 2 7" xfId="10764"/>
    <cellStyle name="EYnumber 3 2 8" xfId="10765"/>
    <cellStyle name="EYnumber 3 2 9" xfId="10766"/>
    <cellStyle name="EYnumber 3 3" xfId="10767"/>
    <cellStyle name="EYnumber 3 3 10" xfId="10768"/>
    <cellStyle name="EYnumber 3 3 11" xfId="10769"/>
    <cellStyle name="EYnumber 3 3 12" xfId="10770"/>
    <cellStyle name="EYnumber 3 3 13" xfId="10771"/>
    <cellStyle name="EYnumber 3 3 14" xfId="10772"/>
    <cellStyle name="EYnumber 3 3 2" xfId="10773"/>
    <cellStyle name="EYnumber 3 3 2 10" xfId="10774"/>
    <cellStyle name="EYnumber 3 3 2 2" xfId="10775"/>
    <cellStyle name="EYnumber 3 3 2 2 2" xfId="10776"/>
    <cellStyle name="EYnumber 3 3 2 2 3" xfId="10777"/>
    <cellStyle name="EYnumber 3 3 2 2 4" xfId="10778"/>
    <cellStyle name="EYnumber 3 3 2 2 5" xfId="10779"/>
    <cellStyle name="EYnumber 3 3 2 2 6" xfId="10780"/>
    <cellStyle name="EYnumber 3 3 2 2 7" xfId="10781"/>
    <cellStyle name="EYnumber 3 3 2 3" xfId="10782"/>
    <cellStyle name="EYnumber 3 3 2 3 2" xfId="10783"/>
    <cellStyle name="EYnumber 3 3 2 3 3" xfId="10784"/>
    <cellStyle name="EYnumber 3 3 2 3 4" xfId="10785"/>
    <cellStyle name="EYnumber 3 3 2 3 5" xfId="10786"/>
    <cellStyle name="EYnumber 3 3 2 3 6" xfId="10787"/>
    <cellStyle name="EYnumber 3 3 2 3 7" xfId="10788"/>
    <cellStyle name="EYnumber 3 3 2 4" xfId="10789"/>
    <cellStyle name="EYnumber 3 3 2 5" xfId="10790"/>
    <cellStyle name="EYnumber 3 3 2 6" xfId="10791"/>
    <cellStyle name="EYnumber 3 3 2 7" xfId="10792"/>
    <cellStyle name="EYnumber 3 3 2 8" xfId="10793"/>
    <cellStyle name="EYnumber 3 3 2 9" xfId="10794"/>
    <cellStyle name="EYnumber 3 3 3" xfId="10795"/>
    <cellStyle name="EYnumber 3 3 3 2" xfId="10796"/>
    <cellStyle name="EYnumber 3 3 3 3" xfId="10797"/>
    <cellStyle name="EYnumber 3 3 3 4" xfId="10798"/>
    <cellStyle name="EYnumber 3 3 3 5" xfId="10799"/>
    <cellStyle name="EYnumber 3 3 3 6" xfId="10800"/>
    <cellStyle name="EYnumber 3 3 3 7" xfId="10801"/>
    <cellStyle name="EYnumber 3 3 4" xfId="10802"/>
    <cellStyle name="EYnumber 3 3 4 2" xfId="10803"/>
    <cellStyle name="EYnumber 3 3 4 3" xfId="10804"/>
    <cellStyle name="EYnumber 3 3 4 4" xfId="10805"/>
    <cellStyle name="EYnumber 3 3 4 5" xfId="10806"/>
    <cellStyle name="EYnumber 3 3 4 6" xfId="10807"/>
    <cellStyle name="EYnumber 3 3 4 7" xfId="10808"/>
    <cellStyle name="EYnumber 3 3 5" xfId="10809"/>
    <cellStyle name="EYnumber 3 3 6" xfId="10810"/>
    <cellStyle name="EYnumber 3 3 7" xfId="10811"/>
    <cellStyle name="EYnumber 3 3 8" xfId="10812"/>
    <cellStyle name="EYnumber 3 3 9" xfId="10813"/>
    <cellStyle name="EYnumber 3 4" xfId="10814"/>
    <cellStyle name="EYnumber 3 4 10" xfId="10815"/>
    <cellStyle name="EYnumber 3 4 11" xfId="10816"/>
    <cellStyle name="EYnumber 3 4 12" xfId="10817"/>
    <cellStyle name="EYnumber 3 4 13" xfId="10818"/>
    <cellStyle name="EYnumber 3 4 14" xfId="10819"/>
    <cellStyle name="EYnumber 3 4 2" xfId="10820"/>
    <cellStyle name="EYnumber 3 4 2 10" xfId="10821"/>
    <cellStyle name="EYnumber 3 4 2 2" xfId="10822"/>
    <cellStyle name="EYnumber 3 4 2 2 2" xfId="10823"/>
    <cellStyle name="EYnumber 3 4 2 2 3" xfId="10824"/>
    <cellStyle name="EYnumber 3 4 2 2 4" xfId="10825"/>
    <cellStyle name="EYnumber 3 4 2 2 5" xfId="10826"/>
    <cellStyle name="EYnumber 3 4 2 2 6" xfId="10827"/>
    <cellStyle name="EYnumber 3 4 2 2 7" xfId="10828"/>
    <cellStyle name="EYnumber 3 4 2 3" xfId="10829"/>
    <cellStyle name="EYnumber 3 4 2 3 2" xfId="10830"/>
    <cellStyle name="EYnumber 3 4 2 3 3" xfId="10831"/>
    <cellStyle name="EYnumber 3 4 2 3 4" xfId="10832"/>
    <cellStyle name="EYnumber 3 4 2 3 5" xfId="10833"/>
    <cellStyle name="EYnumber 3 4 2 3 6" xfId="10834"/>
    <cellStyle name="EYnumber 3 4 2 3 7" xfId="10835"/>
    <cellStyle name="EYnumber 3 4 2 4" xfId="10836"/>
    <cellStyle name="EYnumber 3 4 2 5" xfId="10837"/>
    <cellStyle name="EYnumber 3 4 2 6" xfId="10838"/>
    <cellStyle name="EYnumber 3 4 2 7" xfId="10839"/>
    <cellStyle name="EYnumber 3 4 2 8" xfId="10840"/>
    <cellStyle name="EYnumber 3 4 2 9" xfId="10841"/>
    <cellStyle name="EYnumber 3 4 3" xfId="10842"/>
    <cellStyle name="EYnumber 3 4 3 2" xfId="10843"/>
    <cellStyle name="EYnumber 3 4 3 3" xfId="10844"/>
    <cellStyle name="EYnumber 3 4 3 4" xfId="10845"/>
    <cellStyle name="EYnumber 3 4 3 5" xfId="10846"/>
    <cellStyle name="EYnumber 3 4 3 6" xfId="10847"/>
    <cellStyle name="EYnumber 3 4 3 7" xfId="10848"/>
    <cellStyle name="EYnumber 3 4 4" xfId="10849"/>
    <cellStyle name="EYnumber 3 4 4 2" xfId="10850"/>
    <cellStyle name="EYnumber 3 4 4 3" xfId="10851"/>
    <cellStyle name="EYnumber 3 4 4 4" xfId="10852"/>
    <cellStyle name="EYnumber 3 4 4 5" xfId="10853"/>
    <cellStyle name="EYnumber 3 4 4 6" xfId="10854"/>
    <cellStyle name="EYnumber 3 4 4 7" xfId="10855"/>
    <cellStyle name="EYnumber 3 4 5" xfId="10856"/>
    <cellStyle name="EYnumber 3 4 6" xfId="10857"/>
    <cellStyle name="EYnumber 3 4 7" xfId="10858"/>
    <cellStyle name="EYnumber 3 4 8" xfId="10859"/>
    <cellStyle name="EYnumber 3 4 9" xfId="10860"/>
    <cellStyle name="EYnumber 3 5" xfId="10861"/>
    <cellStyle name="EYnumber 3 5 10" xfId="10862"/>
    <cellStyle name="EYnumber 3 5 11" xfId="10863"/>
    <cellStyle name="EYnumber 3 5 12" xfId="10864"/>
    <cellStyle name="EYnumber 3 5 13" xfId="10865"/>
    <cellStyle name="EYnumber 3 5 14" xfId="10866"/>
    <cellStyle name="EYnumber 3 5 2" xfId="10867"/>
    <cellStyle name="EYnumber 3 5 2 10" xfId="10868"/>
    <cellStyle name="EYnumber 3 5 2 2" xfId="10869"/>
    <cellStyle name="EYnumber 3 5 2 2 2" xfId="10870"/>
    <cellStyle name="EYnumber 3 5 2 2 3" xfId="10871"/>
    <cellStyle name="EYnumber 3 5 2 2 4" xfId="10872"/>
    <cellStyle name="EYnumber 3 5 2 2 5" xfId="10873"/>
    <cellStyle name="EYnumber 3 5 2 2 6" xfId="10874"/>
    <cellStyle name="EYnumber 3 5 2 2 7" xfId="10875"/>
    <cellStyle name="EYnumber 3 5 2 3" xfId="10876"/>
    <cellStyle name="EYnumber 3 5 2 3 2" xfId="10877"/>
    <cellStyle name="EYnumber 3 5 2 3 3" xfId="10878"/>
    <cellStyle name="EYnumber 3 5 2 3 4" xfId="10879"/>
    <cellStyle name="EYnumber 3 5 2 3 5" xfId="10880"/>
    <cellStyle name="EYnumber 3 5 2 3 6" xfId="10881"/>
    <cellStyle name="EYnumber 3 5 2 3 7" xfId="10882"/>
    <cellStyle name="EYnumber 3 5 2 4" xfId="10883"/>
    <cellStyle name="EYnumber 3 5 2 5" xfId="10884"/>
    <cellStyle name="EYnumber 3 5 2 6" xfId="10885"/>
    <cellStyle name="EYnumber 3 5 2 7" xfId="10886"/>
    <cellStyle name="EYnumber 3 5 2 8" xfId="10887"/>
    <cellStyle name="EYnumber 3 5 2 9" xfId="10888"/>
    <cellStyle name="EYnumber 3 5 3" xfId="10889"/>
    <cellStyle name="EYnumber 3 5 3 2" xfId="10890"/>
    <cellStyle name="EYnumber 3 5 3 3" xfId="10891"/>
    <cellStyle name="EYnumber 3 5 3 4" xfId="10892"/>
    <cellStyle name="EYnumber 3 5 3 5" xfId="10893"/>
    <cellStyle name="EYnumber 3 5 3 6" xfId="10894"/>
    <cellStyle name="EYnumber 3 5 3 7" xfId="10895"/>
    <cellStyle name="EYnumber 3 5 4" xfId="10896"/>
    <cellStyle name="EYnumber 3 5 4 2" xfId="10897"/>
    <cellStyle name="EYnumber 3 5 4 3" xfId="10898"/>
    <cellStyle name="EYnumber 3 5 4 4" xfId="10899"/>
    <cellStyle name="EYnumber 3 5 4 5" xfId="10900"/>
    <cellStyle name="EYnumber 3 5 4 6" xfId="10901"/>
    <cellStyle name="EYnumber 3 5 4 7" xfId="10902"/>
    <cellStyle name="EYnumber 3 5 5" xfId="10903"/>
    <cellStyle name="EYnumber 3 5 6" xfId="10904"/>
    <cellStyle name="EYnumber 3 5 7" xfId="10905"/>
    <cellStyle name="EYnumber 3 5 8" xfId="10906"/>
    <cellStyle name="EYnumber 3 5 9" xfId="10907"/>
    <cellStyle name="EYnumber 3 6" xfId="10908"/>
    <cellStyle name="EYnumber 3 6 10" xfId="10909"/>
    <cellStyle name="EYnumber 3 6 2" xfId="10910"/>
    <cellStyle name="EYnumber 3 6 2 2" xfId="10911"/>
    <cellStyle name="EYnumber 3 6 2 3" xfId="10912"/>
    <cellStyle name="EYnumber 3 6 2 4" xfId="10913"/>
    <cellStyle name="EYnumber 3 6 2 5" xfId="10914"/>
    <cellStyle name="EYnumber 3 6 2 6" xfId="10915"/>
    <cellStyle name="EYnumber 3 6 2 7" xfId="10916"/>
    <cellStyle name="EYnumber 3 6 3" xfId="10917"/>
    <cellStyle name="EYnumber 3 6 3 2" xfId="10918"/>
    <cellStyle name="EYnumber 3 6 3 3" xfId="10919"/>
    <cellStyle name="EYnumber 3 6 3 4" xfId="10920"/>
    <cellStyle name="EYnumber 3 6 3 5" xfId="10921"/>
    <cellStyle name="EYnumber 3 6 3 6" xfId="10922"/>
    <cellStyle name="EYnumber 3 6 3 7" xfId="10923"/>
    <cellStyle name="EYnumber 3 6 4" xfId="10924"/>
    <cellStyle name="EYnumber 3 6 5" xfId="10925"/>
    <cellStyle name="EYnumber 3 6 6" xfId="10926"/>
    <cellStyle name="EYnumber 3 6 7" xfId="10927"/>
    <cellStyle name="EYnumber 3 6 8" xfId="10928"/>
    <cellStyle name="EYnumber 3 6 9" xfId="10929"/>
    <cellStyle name="EYnumber 3 7" xfId="10930"/>
    <cellStyle name="EYnumber 3 7 2" xfId="10931"/>
    <cellStyle name="EYnumber 3 7 3" xfId="10932"/>
    <cellStyle name="EYnumber 3 7 4" xfId="10933"/>
    <cellStyle name="EYnumber 3 7 5" xfId="10934"/>
    <cellStyle name="EYnumber 3 7 6" xfId="10935"/>
    <cellStyle name="EYnumber 3 7 7" xfId="10936"/>
    <cellStyle name="EYnumber 3 8" xfId="10937"/>
    <cellStyle name="EYnumber 3 8 2" xfId="10938"/>
    <cellStyle name="EYnumber 3 8 3" xfId="10939"/>
    <cellStyle name="EYnumber 3 8 4" xfId="10940"/>
    <cellStyle name="EYnumber 3 8 5" xfId="10941"/>
    <cellStyle name="EYnumber 3 8 6" xfId="10942"/>
    <cellStyle name="EYnumber 3 8 7" xfId="10943"/>
    <cellStyle name="EYnumber 3 9" xfId="10944"/>
    <cellStyle name="EYnumber 4" xfId="10945"/>
    <cellStyle name="EYnumber 4 10" xfId="10946"/>
    <cellStyle name="EYnumber 4 11" xfId="10947"/>
    <cellStyle name="EYnumber 4 12" xfId="10948"/>
    <cellStyle name="EYnumber 4 13" xfId="10949"/>
    <cellStyle name="EYnumber 4 14" xfId="10950"/>
    <cellStyle name="EYnumber 4 15" xfId="10951"/>
    <cellStyle name="EYnumber 4 2" xfId="10952"/>
    <cellStyle name="EYnumber 4 2 10" xfId="10953"/>
    <cellStyle name="EYnumber 4 2 11" xfId="10954"/>
    <cellStyle name="EYnumber 4 2 12" xfId="10955"/>
    <cellStyle name="EYnumber 4 2 13" xfId="10956"/>
    <cellStyle name="EYnumber 4 2 14" xfId="10957"/>
    <cellStyle name="EYnumber 4 2 2" xfId="10958"/>
    <cellStyle name="EYnumber 4 2 2 10" xfId="10959"/>
    <cellStyle name="EYnumber 4 2 2 2" xfId="10960"/>
    <cellStyle name="EYnumber 4 2 2 2 2" xfId="10961"/>
    <cellStyle name="EYnumber 4 2 2 2 3" xfId="10962"/>
    <cellStyle name="EYnumber 4 2 2 2 4" xfId="10963"/>
    <cellStyle name="EYnumber 4 2 2 2 5" xfId="10964"/>
    <cellStyle name="EYnumber 4 2 2 2 6" xfId="10965"/>
    <cellStyle name="EYnumber 4 2 2 2 7" xfId="10966"/>
    <cellStyle name="EYnumber 4 2 2 3" xfId="10967"/>
    <cellStyle name="EYnumber 4 2 2 3 2" xfId="10968"/>
    <cellStyle name="EYnumber 4 2 2 3 3" xfId="10969"/>
    <cellStyle name="EYnumber 4 2 2 3 4" xfId="10970"/>
    <cellStyle name="EYnumber 4 2 2 3 5" xfId="10971"/>
    <cellStyle name="EYnumber 4 2 2 3 6" xfId="10972"/>
    <cellStyle name="EYnumber 4 2 2 3 7" xfId="10973"/>
    <cellStyle name="EYnumber 4 2 2 4" xfId="10974"/>
    <cellStyle name="EYnumber 4 2 2 5" xfId="10975"/>
    <cellStyle name="EYnumber 4 2 2 6" xfId="10976"/>
    <cellStyle name="EYnumber 4 2 2 7" xfId="10977"/>
    <cellStyle name="EYnumber 4 2 2 8" xfId="10978"/>
    <cellStyle name="EYnumber 4 2 2 9" xfId="10979"/>
    <cellStyle name="EYnumber 4 2 3" xfId="10980"/>
    <cellStyle name="EYnumber 4 2 3 2" xfId="10981"/>
    <cellStyle name="EYnumber 4 2 3 3" xfId="10982"/>
    <cellStyle name="EYnumber 4 2 3 4" xfId="10983"/>
    <cellStyle name="EYnumber 4 2 3 5" xfId="10984"/>
    <cellStyle name="EYnumber 4 2 3 6" xfId="10985"/>
    <cellStyle name="EYnumber 4 2 3 7" xfId="10986"/>
    <cellStyle name="EYnumber 4 2 4" xfId="10987"/>
    <cellStyle name="EYnumber 4 2 4 2" xfId="10988"/>
    <cellStyle name="EYnumber 4 2 4 3" xfId="10989"/>
    <cellStyle name="EYnumber 4 2 4 4" xfId="10990"/>
    <cellStyle name="EYnumber 4 2 4 5" xfId="10991"/>
    <cellStyle name="EYnumber 4 2 4 6" xfId="10992"/>
    <cellStyle name="EYnumber 4 2 4 7" xfId="10993"/>
    <cellStyle name="EYnumber 4 2 5" xfId="10994"/>
    <cellStyle name="EYnumber 4 2 6" xfId="10995"/>
    <cellStyle name="EYnumber 4 2 7" xfId="10996"/>
    <cellStyle name="EYnumber 4 2 8" xfId="10997"/>
    <cellStyle name="EYnumber 4 2 9" xfId="10998"/>
    <cellStyle name="EYnumber 4 3" xfId="10999"/>
    <cellStyle name="EYnumber 4 3 10" xfId="11000"/>
    <cellStyle name="EYnumber 4 3 11" xfId="11001"/>
    <cellStyle name="EYnumber 4 3 12" xfId="11002"/>
    <cellStyle name="EYnumber 4 3 13" xfId="11003"/>
    <cellStyle name="EYnumber 4 3 14" xfId="11004"/>
    <cellStyle name="EYnumber 4 3 2" xfId="11005"/>
    <cellStyle name="EYnumber 4 3 2 10" xfId="11006"/>
    <cellStyle name="EYnumber 4 3 2 2" xfId="11007"/>
    <cellStyle name="EYnumber 4 3 2 2 2" xfId="11008"/>
    <cellStyle name="EYnumber 4 3 2 2 3" xfId="11009"/>
    <cellStyle name="EYnumber 4 3 2 2 4" xfId="11010"/>
    <cellStyle name="EYnumber 4 3 2 2 5" xfId="11011"/>
    <cellStyle name="EYnumber 4 3 2 2 6" xfId="11012"/>
    <cellStyle name="EYnumber 4 3 2 2 7" xfId="11013"/>
    <cellStyle name="EYnumber 4 3 2 3" xfId="11014"/>
    <cellStyle name="EYnumber 4 3 2 3 2" xfId="11015"/>
    <cellStyle name="EYnumber 4 3 2 3 3" xfId="11016"/>
    <cellStyle name="EYnumber 4 3 2 3 4" xfId="11017"/>
    <cellStyle name="EYnumber 4 3 2 3 5" xfId="11018"/>
    <cellStyle name="EYnumber 4 3 2 3 6" xfId="11019"/>
    <cellStyle name="EYnumber 4 3 2 3 7" xfId="11020"/>
    <cellStyle name="EYnumber 4 3 2 4" xfId="11021"/>
    <cellStyle name="EYnumber 4 3 2 5" xfId="11022"/>
    <cellStyle name="EYnumber 4 3 2 6" xfId="11023"/>
    <cellStyle name="EYnumber 4 3 2 7" xfId="11024"/>
    <cellStyle name="EYnumber 4 3 2 8" xfId="11025"/>
    <cellStyle name="EYnumber 4 3 2 9" xfId="11026"/>
    <cellStyle name="EYnumber 4 3 3" xfId="11027"/>
    <cellStyle name="EYnumber 4 3 3 2" xfId="11028"/>
    <cellStyle name="EYnumber 4 3 3 3" xfId="11029"/>
    <cellStyle name="EYnumber 4 3 3 4" xfId="11030"/>
    <cellStyle name="EYnumber 4 3 3 5" xfId="11031"/>
    <cellStyle name="EYnumber 4 3 3 6" xfId="11032"/>
    <cellStyle name="EYnumber 4 3 3 7" xfId="11033"/>
    <cellStyle name="EYnumber 4 3 4" xfId="11034"/>
    <cellStyle name="EYnumber 4 3 4 2" xfId="11035"/>
    <cellStyle name="EYnumber 4 3 4 3" xfId="11036"/>
    <cellStyle name="EYnumber 4 3 4 4" xfId="11037"/>
    <cellStyle name="EYnumber 4 3 4 5" xfId="11038"/>
    <cellStyle name="EYnumber 4 3 4 6" xfId="11039"/>
    <cellStyle name="EYnumber 4 3 4 7" xfId="11040"/>
    <cellStyle name="EYnumber 4 3 5" xfId="11041"/>
    <cellStyle name="EYnumber 4 3 6" xfId="11042"/>
    <cellStyle name="EYnumber 4 3 7" xfId="11043"/>
    <cellStyle name="EYnumber 4 3 8" xfId="11044"/>
    <cellStyle name="EYnumber 4 3 9" xfId="11045"/>
    <cellStyle name="EYnumber 4 4" xfId="11046"/>
    <cellStyle name="EYnumber 4 4 10" xfId="11047"/>
    <cellStyle name="EYnumber 4 4 11" xfId="11048"/>
    <cellStyle name="EYnumber 4 4 12" xfId="11049"/>
    <cellStyle name="EYnumber 4 4 13" xfId="11050"/>
    <cellStyle name="EYnumber 4 4 14" xfId="11051"/>
    <cellStyle name="EYnumber 4 4 2" xfId="11052"/>
    <cellStyle name="EYnumber 4 4 2 10" xfId="11053"/>
    <cellStyle name="EYnumber 4 4 2 2" xfId="11054"/>
    <cellStyle name="EYnumber 4 4 2 2 2" xfId="11055"/>
    <cellStyle name="EYnumber 4 4 2 2 3" xfId="11056"/>
    <cellStyle name="EYnumber 4 4 2 2 4" xfId="11057"/>
    <cellStyle name="EYnumber 4 4 2 2 5" xfId="11058"/>
    <cellStyle name="EYnumber 4 4 2 2 6" xfId="11059"/>
    <cellStyle name="EYnumber 4 4 2 2 7" xfId="11060"/>
    <cellStyle name="EYnumber 4 4 2 3" xfId="11061"/>
    <cellStyle name="EYnumber 4 4 2 3 2" xfId="11062"/>
    <cellStyle name="EYnumber 4 4 2 3 3" xfId="11063"/>
    <cellStyle name="EYnumber 4 4 2 3 4" xfId="11064"/>
    <cellStyle name="EYnumber 4 4 2 3 5" xfId="11065"/>
    <cellStyle name="EYnumber 4 4 2 3 6" xfId="11066"/>
    <cellStyle name="EYnumber 4 4 2 3 7" xfId="11067"/>
    <cellStyle name="EYnumber 4 4 2 4" xfId="11068"/>
    <cellStyle name="EYnumber 4 4 2 5" xfId="11069"/>
    <cellStyle name="EYnumber 4 4 2 6" xfId="11070"/>
    <cellStyle name="EYnumber 4 4 2 7" xfId="11071"/>
    <cellStyle name="EYnumber 4 4 2 8" xfId="11072"/>
    <cellStyle name="EYnumber 4 4 2 9" xfId="11073"/>
    <cellStyle name="EYnumber 4 4 3" xfId="11074"/>
    <cellStyle name="EYnumber 4 4 3 2" xfId="11075"/>
    <cellStyle name="EYnumber 4 4 3 3" xfId="11076"/>
    <cellStyle name="EYnumber 4 4 3 4" xfId="11077"/>
    <cellStyle name="EYnumber 4 4 3 5" xfId="11078"/>
    <cellStyle name="EYnumber 4 4 3 6" xfId="11079"/>
    <cellStyle name="EYnumber 4 4 3 7" xfId="11080"/>
    <cellStyle name="EYnumber 4 4 4" xfId="11081"/>
    <cellStyle name="EYnumber 4 4 4 2" xfId="11082"/>
    <cellStyle name="EYnumber 4 4 4 3" xfId="11083"/>
    <cellStyle name="EYnumber 4 4 4 4" xfId="11084"/>
    <cellStyle name="EYnumber 4 4 4 5" xfId="11085"/>
    <cellStyle name="EYnumber 4 4 4 6" xfId="11086"/>
    <cellStyle name="EYnumber 4 4 4 7" xfId="11087"/>
    <cellStyle name="EYnumber 4 4 5" xfId="11088"/>
    <cellStyle name="EYnumber 4 4 6" xfId="11089"/>
    <cellStyle name="EYnumber 4 4 7" xfId="11090"/>
    <cellStyle name="EYnumber 4 4 8" xfId="11091"/>
    <cellStyle name="EYnumber 4 4 9" xfId="11092"/>
    <cellStyle name="EYnumber 4 5" xfId="11093"/>
    <cellStyle name="EYnumber 4 5 10" xfId="11094"/>
    <cellStyle name="EYnumber 4 5 11" xfId="11095"/>
    <cellStyle name="EYnumber 4 5 12" xfId="11096"/>
    <cellStyle name="EYnumber 4 5 13" xfId="11097"/>
    <cellStyle name="EYnumber 4 5 14" xfId="11098"/>
    <cellStyle name="EYnumber 4 5 2" xfId="11099"/>
    <cellStyle name="EYnumber 4 5 2 10" xfId="11100"/>
    <cellStyle name="EYnumber 4 5 2 2" xfId="11101"/>
    <cellStyle name="EYnumber 4 5 2 2 2" xfId="11102"/>
    <cellStyle name="EYnumber 4 5 2 2 3" xfId="11103"/>
    <cellStyle name="EYnumber 4 5 2 2 4" xfId="11104"/>
    <cellStyle name="EYnumber 4 5 2 2 5" xfId="11105"/>
    <cellStyle name="EYnumber 4 5 2 2 6" xfId="11106"/>
    <cellStyle name="EYnumber 4 5 2 2 7" xfId="11107"/>
    <cellStyle name="EYnumber 4 5 2 3" xfId="11108"/>
    <cellStyle name="EYnumber 4 5 2 3 2" xfId="11109"/>
    <cellStyle name="EYnumber 4 5 2 3 3" xfId="11110"/>
    <cellStyle name="EYnumber 4 5 2 3 4" xfId="11111"/>
    <cellStyle name="EYnumber 4 5 2 3 5" xfId="11112"/>
    <cellStyle name="EYnumber 4 5 2 3 6" xfId="11113"/>
    <cellStyle name="EYnumber 4 5 2 3 7" xfId="11114"/>
    <cellStyle name="EYnumber 4 5 2 4" xfId="11115"/>
    <cellStyle name="EYnumber 4 5 2 5" xfId="11116"/>
    <cellStyle name="EYnumber 4 5 2 6" xfId="11117"/>
    <cellStyle name="EYnumber 4 5 2 7" xfId="11118"/>
    <cellStyle name="EYnumber 4 5 2 8" xfId="11119"/>
    <cellStyle name="EYnumber 4 5 2 9" xfId="11120"/>
    <cellStyle name="EYnumber 4 5 3" xfId="11121"/>
    <cellStyle name="EYnumber 4 5 3 2" xfId="11122"/>
    <cellStyle name="EYnumber 4 5 3 3" xfId="11123"/>
    <cellStyle name="EYnumber 4 5 3 4" xfId="11124"/>
    <cellStyle name="EYnumber 4 5 3 5" xfId="11125"/>
    <cellStyle name="EYnumber 4 5 3 6" xfId="11126"/>
    <cellStyle name="EYnumber 4 5 3 7" xfId="11127"/>
    <cellStyle name="EYnumber 4 5 4" xfId="11128"/>
    <cellStyle name="EYnumber 4 5 4 2" xfId="11129"/>
    <cellStyle name="EYnumber 4 5 4 3" xfId="11130"/>
    <cellStyle name="EYnumber 4 5 4 4" xfId="11131"/>
    <cellStyle name="EYnumber 4 5 4 5" xfId="11132"/>
    <cellStyle name="EYnumber 4 5 4 6" xfId="11133"/>
    <cellStyle name="EYnumber 4 5 4 7" xfId="11134"/>
    <cellStyle name="EYnumber 4 5 5" xfId="11135"/>
    <cellStyle name="EYnumber 4 5 6" xfId="11136"/>
    <cellStyle name="EYnumber 4 5 7" xfId="11137"/>
    <cellStyle name="EYnumber 4 5 8" xfId="11138"/>
    <cellStyle name="EYnumber 4 5 9" xfId="11139"/>
    <cellStyle name="EYnumber 4 6" xfId="11140"/>
    <cellStyle name="EYnumber 4 6 10" xfId="11141"/>
    <cellStyle name="EYnumber 4 6 2" xfId="11142"/>
    <cellStyle name="EYnumber 4 6 2 2" xfId="11143"/>
    <cellStyle name="EYnumber 4 6 2 3" xfId="11144"/>
    <cellStyle name="EYnumber 4 6 2 4" xfId="11145"/>
    <cellStyle name="EYnumber 4 6 2 5" xfId="11146"/>
    <cellStyle name="EYnumber 4 6 2 6" xfId="11147"/>
    <cellStyle name="EYnumber 4 6 2 7" xfId="11148"/>
    <cellStyle name="EYnumber 4 6 3" xfId="11149"/>
    <cellStyle name="EYnumber 4 6 3 2" xfId="11150"/>
    <cellStyle name="EYnumber 4 6 3 3" xfId="11151"/>
    <cellStyle name="EYnumber 4 6 3 4" xfId="11152"/>
    <cellStyle name="EYnumber 4 6 3 5" xfId="11153"/>
    <cellStyle name="EYnumber 4 6 3 6" xfId="11154"/>
    <cellStyle name="EYnumber 4 6 3 7" xfId="11155"/>
    <cellStyle name="EYnumber 4 6 4" xfId="11156"/>
    <cellStyle name="EYnumber 4 6 5" xfId="11157"/>
    <cellStyle name="EYnumber 4 6 6" xfId="11158"/>
    <cellStyle name="EYnumber 4 6 7" xfId="11159"/>
    <cellStyle name="EYnumber 4 6 8" xfId="11160"/>
    <cellStyle name="EYnumber 4 6 9" xfId="11161"/>
    <cellStyle name="EYnumber 4 7" xfId="11162"/>
    <cellStyle name="EYnumber 4 7 2" xfId="11163"/>
    <cellStyle name="EYnumber 4 7 3" xfId="11164"/>
    <cellStyle name="EYnumber 4 7 4" xfId="11165"/>
    <cellStyle name="EYnumber 4 7 5" xfId="11166"/>
    <cellStyle name="EYnumber 4 7 6" xfId="11167"/>
    <cellStyle name="EYnumber 4 7 7" xfId="11168"/>
    <cellStyle name="EYnumber 4 8" xfId="11169"/>
    <cellStyle name="EYnumber 4 8 2" xfId="11170"/>
    <cellStyle name="EYnumber 4 8 3" xfId="11171"/>
    <cellStyle name="EYnumber 4 8 4" xfId="11172"/>
    <cellStyle name="EYnumber 4 8 5" xfId="11173"/>
    <cellStyle name="EYnumber 4 8 6" xfId="11174"/>
    <cellStyle name="EYnumber 4 8 7" xfId="11175"/>
    <cellStyle name="EYnumber 4 9" xfId="11176"/>
    <cellStyle name="EYnumber 5" xfId="11177"/>
    <cellStyle name="EYnumber 5 10" xfId="11178"/>
    <cellStyle name="EYnumber 5 11" xfId="11179"/>
    <cellStyle name="EYnumber 5 12" xfId="11180"/>
    <cellStyle name="EYnumber 5 13" xfId="11181"/>
    <cellStyle name="EYnumber 5 14" xfId="11182"/>
    <cellStyle name="EYnumber 5 2" xfId="11183"/>
    <cellStyle name="EYnumber 5 2 10" xfId="11184"/>
    <cellStyle name="EYnumber 5 2 2" xfId="11185"/>
    <cellStyle name="EYnumber 5 2 2 2" xfId="11186"/>
    <cellStyle name="EYnumber 5 2 2 3" xfId="11187"/>
    <cellStyle name="EYnumber 5 2 2 4" xfId="11188"/>
    <cellStyle name="EYnumber 5 2 2 5" xfId="11189"/>
    <cellStyle name="EYnumber 5 2 2 6" xfId="11190"/>
    <cellStyle name="EYnumber 5 2 2 7" xfId="11191"/>
    <cellStyle name="EYnumber 5 2 3" xfId="11192"/>
    <cellStyle name="EYnumber 5 2 3 2" xfId="11193"/>
    <cellStyle name="EYnumber 5 2 3 3" xfId="11194"/>
    <cellStyle name="EYnumber 5 2 3 4" xfId="11195"/>
    <cellStyle name="EYnumber 5 2 3 5" xfId="11196"/>
    <cellStyle name="EYnumber 5 2 3 6" xfId="11197"/>
    <cellStyle name="EYnumber 5 2 3 7" xfId="11198"/>
    <cellStyle name="EYnumber 5 2 4" xfId="11199"/>
    <cellStyle name="EYnumber 5 2 5" xfId="11200"/>
    <cellStyle name="EYnumber 5 2 6" xfId="11201"/>
    <cellStyle name="EYnumber 5 2 7" xfId="11202"/>
    <cellStyle name="EYnumber 5 2 8" xfId="11203"/>
    <cellStyle name="EYnumber 5 2 9" xfId="11204"/>
    <cellStyle name="EYnumber 5 3" xfId="11205"/>
    <cellStyle name="EYnumber 5 3 2" xfId="11206"/>
    <cellStyle name="EYnumber 5 3 3" xfId="11207"/>
    <cellStyle name="EYnumber 5 3 4" xfId="11208"/>
    <cellStyle name="EYnumber 5 3 5" xfId="11209"/>
    <cellStyle name="EYnumber 5 3 6" xfId="11210"/>
    <cellStyle name="EYnumber 5 3 7" xfId="11211"/>
    <cellStyle name="EYnumber 5 4" xfId="11212"/>
    <cellStyle name="EYnumber 5 4 2" xfId="11213"/>
    <cellStyle name="EYnumber 5 4 3" xfId="11214"/>
    <cellStyle name="EYnumber 5 4 4" xfId="11215"/>
    <cellStyle name="EYnumber 5 4 5" xfId="11216"/>
    <cellStyle name="EYnumber 5 4 6" xfId="11217"/>
    <cellStyle name="EYnumber 5 4 7" xfId="11218"/>
    <cellStyle name="EYnumber 5 5" xfId="11219"/>
    <cellStyle name="EYnumber 5 6" xfId="11220"/>
    <cellStyle name="EYnumber 5 7" xfId="11221"/>
    <cellStyle name="EYnumber 5 8" xfId="11222"/>
    <cellStyle name="EYnumber 5 9" xfId="11223"/>
    <cellStyle name="EYnumber 6" xfId="11224"/>
    <cellStyle name="EYnumber 6 10" xfId="11225"/>
    <cellStyle name="EYnumber 6 2" xfId="11226"/>
    <cellStyle name="EYnumber 6 2 2" xfId="11227"/>
    <cellStyle name="EYnumber 6 2 3" xfId="11228"/>
    <cellStyle name="EYnumber 6 2 4" xfId="11229"/>
    <cellStyle name="EYnumber 6 2 5" xfId="11230"/>
    <cellStyle name="EYnumber 6 2 6" xfId="11231"/>
    <cellStyle name="EYnumber 6 2 7" xfId="11232"/>
    <cellStyle name="EYnumber 6 3" xfId="11233"/>
    <cellStyle name="EYnumber 6 3 2" xfId="11234"/>
    <cellStyle name="EYnumber 6 3 3" xfId="11235"/>
    <cellStyle name="EYnumber 6 3 4" xfId="11236"/>
    <cellStyle name="EYnumber 6 3 5" xfId="11237"/>
    <cellStyle name="EYnumber 6 3 6" xfId="11238"/>
    <cellStyle name="EYnumber 6 3 7" xfId="11239"/>
    <cellStyle name="EYnumber 6 4" xfId="11240"/>
    <cellStyle name="EYnumber 6 5" xfId="11241"/>
    <cellStyle name="EYnumber 6 6" xfId="11242"/>
    <cellStyle name="EYnumber 6 7" xfId="11243"/>
    <cellStyle name="EYnumber 6 8" xfId="11244"/>
    <cellStyle name="EYnumber 6 9" xfId="11245"/>
    <cellStyle name="EYnumber 7" xfId="11246"/>
    <cellStyle name="EYnumber 7 2" xfId="11247"/>
    <cellStyle name="EYnumber 7 3" xfId="11248"/>
    <cellStyle name="EYnumber 7 4" xfId="11249"/>
    <cellStyle name="EYnumber 7 5" xfId="11250"/>
    <cellStyle name="EYnumber 7 6" xfId="11251"/>
    <cellStyle name="EYnumber 7 7" xfId="11252"/>
    <cellStyle name="EYnumber 8" xfId="11253"/>
    <cellStyle name="EYnumber 8 2" xfId="11254"/>
    <cellStyle name="EYnumber 8 3" xfId="11255"/>
    <cellStyle name="EYnumber 8 4" xfId="11256"/>
    <cellStyle name="EYnumber 8 5" xfId="11257"/>
    <cellStyle name="EYnumber 8 6" xfId="11258"/>
    <cellStyle name="EYnumber 8 7" xfId="11259"/>
    <cellStyle name="EYnumber 9" xfId="11260"/>
    <cellStyle name="EYRelianceRestricted" xfId="11261"/>
    <cellStyle name="EYSectionHeading" xfId="11262"/>
    <cellStyle name="EYSheetHeader1" xfId="11263"/>
    <cellStyle name="EYSheetHeading" xfId="11264"/>
    <cellStyle name="EYsmallheading" xfId="11265"/>
    <cellStyle name="EYSource" xfId="11266"/>
    <cellStyle name="EYtext" xfId="11267"/>
    <cellStyle name="EYtextbold" xfId="11268"/>
    <cellStyle name="EYtextbolditalic" xfId="11269"/>
    <cellStyle name="EYtextitalic" xfId="11270"/>
    <cellStyle name="Ezres [0]_Document" xfId="11271"/>
    <cellStyle name="Ezres_Document" xfId="11272"/>
    <cellStyle name="F2" xfId="11273"/>
    <cellStyle name="F2 2" xfId="11274"/>
    <cellStyle name="F3" xfId="11275"/>
    <cellStyle name="F3 2" xfId="11276"/>
    <cellStyle name="F3 3" xfId="11277"/>
    <cellStyle name="F4" xfId="11278"/>
    <cellStyle name="F4 2" xfId="11279"/>
    <cellStyle name="F5" xfId="11280"/>
    <cellStyle name="F5 2" xfId="11281"/>
    <cellStyle name="F6" xfId="11282"/>
    <cellStyle name="F6 2" xfId="11283"/>
    <cellStyle name="F7" xfId="11284"/>
    <cellStyle name="F7 2" xfId="11285"/>
    <cellStyle name="F8" xfId="11286"/>
    <cellStyle name="F8 2" xfId="11287"/>
    <cellStyle name="Factor" xfId="11288"/>
    <cellStyle name="Fig" xfId="11289"/>
    <cellStyle name="Fig 2" xfId="11290"/>
    <cellStyle name="Fig 2 2" xfId="11291"/>
    <cellStyle name="Fig 3" xfId="11292"/>
    <cellStyle name="Fig 4" xfId="11293"/>
    <cellStyle name="Fig 5" xfId="11294"/>
    <cellStyle name="Fig 6" xfId="11295"/>
    <cellStyle name="Fig_1" xfId="11296"/>
    <cellStyle name="Fijo" xfId="11297"/>
    <cellStyle name="Financiero" xfId="11298"/>
    <cellStyle name="Fixed" xfId="11299"/>
    <cellStyle name="Fixed 2" xfId="11300"/>
    <cellStyle name="Fixed 3" xfId="11301"/>
    <cellStyle name="Fixed 4" xfId="11302"/>
    <cellStyle name="Fixed 5" xfId="11303"/>
    <cellStyle name="Fixed 6" xfId="11304"/>
    <cellStyle name="Fixed 7" xfId="11305"/>
    <cellStyle name="Fixed 8" xfId="11306"/>
    <cellStyle name="Fixed 9" xfId="11307"/>
    <cellStyle name="Fixed 9 2" xfId="11308"/>
    <cellStyle name="Fixed0" xfId="11309"/>
    <cellStyle name="Fixed0 2" xfId="11310"/>
    <cellStyle name="Fixed0 2 2" xfId="11311"/>
    <cellStyle name="Fixed0 3" xfId="11312"/>
    <cellStyle name="Fixed0 3 2" xfId="11313"/>
    <cellStyle name="Fixed0 4" xfId="11314"/>
    <cellStyle name="Fixed0 4 2" xfId="11315"/>
    <cellStyle name="Fixed0 5" xfId="11316"/>
    <cellStyle name="Fixed0 5 2" xfId="11317"/>
    <cellStyle name="Fixed0 6" xfId="11318"/>
    <cellStyle name="Fixed0 6 2" xfId="11319"/>
    <cellStyle name="Fixed0 7" xfId="11320"/>
    <cellStyle name="Fixed0 7 2" xfId="11321"/>
    <cellStyle name="Fixed0 8" xfId="11322"/>
    <cellStyle name="Fixed0 8 2" xfId="11323"/>
    <cellStyle name="Fixed0 9" xfId="11324"/>
    <cellStyle name="Fixed0 9 2" xfId="11325"/>
    <cellStyle name="Flag" xfId="11326"/>
    <cellStyle name="footer" xfId="11327"/>
    <cellStyle name="Footnote" xfId="11328"/>
    <cellStyle name="Footnotes" xfId="11329"/>
    <cellStyle name="form" xfId="11330"/>
    <cellStyle name="form 2" xfId="11331"/>
    <cellStyle name="form 3" xfId="11332"/>
    <cellStyle name="form 4" xfId="11333"/>
    <cellStyle name="From" xfId="11334"/>
    <cellStyle name="From 2" xfId="11335"/>
    <cellStyle name="From 2 10" xfId="11336"/>
    <cellStyle name="From 2 11" xfId="11337"/>
    <cellStyle name="From 2 12" xfId="11338"/>
    <cellStyle name="From 2 13" xfId="11339"/>
    <cellStyle name="From 2 14" xfId="11340"/>
    <cellStyle name="From 2 15" xfId="11341"/>
    <cellStyle name="From 2 2" xfId="11342"/>
    <cellStyle name="From 2 2 10" xfId="11343"/>
    <cellStyle name="From 2 2 11" xfId="11344"/>
    <cellStyle name="From 2 2 12" xfId="11345"/>
    <cellStyle name="From 2 2 13" xfId="11346"/>
    <cellStyle name="From 2 2 14" xfId="11347"/>
    <cellStyle name="From 2 2 2" xfId="11348"/>
    <cellStyle name="From 2 2 2 10" xfId="11349"/>
    <cellStyle name="From 2 2 2 2" xfId="11350"/>
    <cellStyle name="From 2 2 2 2 2" xfId="11351"/>
    <cellStyle name="From 2 2 2 2 3" xfId="11352"/>
    <cellStyle name="From 2 2 2 2 4" xfId="11353"/>
    <cellStyle name="From 2 2 2 2 5" xfId="11354"/>
    <cellStyle name="From 2 2 2 2 6" xfId="11355"/>
    <cellStyle name="From 2 2 2 2 7" xfId="11356"/>
    <cellStyle name="From 2 2 2 3" xfId="11357"/>
    <cellStyle name="From 2 2 2 3 2" xfId="11358"/>
    <cellStyle name="From 2 2 2 3 3" xfId="11359"/>
    <cellStyle name="From 2 2 2 3 4" xfId="11360"/>
    <cellStyle name="From 2 2 2 3 5" xfId="11361"/>
    <cellStyle name="From 2 2 2 3 6" xfId="11362"/>
    <cellStyle name="From 2 2 2 3 7" xfId="11363"/>
    <cellStyle name="From 2 2 2 4" xfId="11364"/>
    <cellStyle name="From 2 2 2 5" xfId="11365"/>
    <cellStyle name="From 2 2 2 6" xfId="11366"/>
    <cellStyle name="From 2 2 2 7" xfId="11367"/>
    <cellStyle name="From 2 2 2 8" xfId="11368"/>
    <cellStyle name="From 2 2 2 9" xfId="11369"/>
    <cellStyle name="From 2 2 3" xfId="11370"/>
    <cellStyle name="From 2 2 3 2" xfId="11371"/>
    <cellStyle name="From 2 2 3 3" xfId="11372"/>
    <cellStyle name="From 2 2 3 4" xfId="11373"/>
    <cellStyle name="From 2 2 3 5" xfId="11374"/>
    <cellStyle name="From 2 2 3 6" xfId="11375"/>
    <cellStyle name="From 2 2 3 7" xfId="11376"/>
    <cellStyle name="From 2 2 4" xfId="11377"/>
    <cellStyle name="From 2 2 4 2" xfId="11378"/>
    <cellStyle name="From 2 2 4 3" xfId="11379"/>
    <cellStyle name="From 2 2 4 4" xfId="11380"/>
    <cellStyle name="From 2 2 4 5" xfId="11381"/>
    <cellStyle name="From 2 2 4 6" xfId="11382"/>
    <cellStyle name="From 2 2 4 7" xfId="11383"/>
    <cellStyle name="From 2 2 5" xfId="11384"/>
    <cellStyle name="From 2 2 6" xfId="11385"/>
    <cellStyle name="From 2 2 7" xfId="11386"/>
    <cellStyle name="From 2 2 8" xfId="11387"/>
    <cellStyle name="From 2 2 9" xfId="11388"/>
    <cellStyle name="From 2 3" xfId="11389"/>
    <cellStyle name="From 2 3 10" xfId="11390"/>
    <cellStyle name="From 2 3 11" xfId="11391"/>
    <cellStyle name="From 2 3 12" xfId="11392"/>
    <cellStyle name="From 2 3 13" xfId="11393"/>
    <cellStyle name="From 2 3 14" xfId="11394"/>
    <cellStyle name="From 2 3 2" xfId="11395"/>
    <cellStyle name="From 2 3 2 10" xfId="11396"/>
    <cellStyle name="From 2 3 2 2" xfId="11397"/>
    <cellStyle name="From 2 3 2 2 2" xfId="11398"/>
    <cellStyle name="From 2 3 2 2 3" xfId="11399"/>
    <cellStyle name="From 2 3 2 2 4" xfId="11400"/>
    <cellStyle name="From 2 3 2 2 5" xfId="11401"/>
    <cellStyle name="From 2 3 2 2 6" xfId="11402"/>
    <cellStyle name="From 2 3 2 2 7" xfId="11403"/>
    <cellStyle name="From 2 3 2 3" xfId="11404"/>
    <cellStyle name="From 2 3 2 3 2" xfId="11405"/>
    <cellStyle name="From 2 3 2 3 3" xfId="11406"/>
    <cellStyle name="From 2 3 2 3 4" xfId="11407"/>
    <cellStyle name="From 2 3 2 3 5" xfId="11408"/>
    <cellStyle name="From 2 3 2 3 6" xfId="11409"/>
    <cellStyle name="From 2 3 2 3 7" xfId="11410"/>
    <cellStyle name="From 2 3 2 4" xfId="11411"/>
    <cellStyle name="From 2 3 2 5" xfId="11412"/>
    <cellStyle name="From 2 3 2 6" xfId="11413"/>
    <cellStyle name="From 2 3 2 7" xfId="11414"/>
    <cellStyle name="From 2 3 2 8" xfId="11415"/>
    <cellStyle name="From 2 3 2 9" xfId="11416"/>
    <cellStyle name="From 2 3 3" xfId="11417"/>
    <cellStyle name="From 2 3 3 2" xfId="11418"/>
    <cellStyle name="From 2 3 3 3" xfId="11419"/>
    <cellStyle name="From 2 3 3 4" xfId="11420"/>
    <cellStyle name="From 2 3 3 5" xfId="11421"/>
    <cellStyle name="From 2 3 3 6" xfId="11422"/>
    <cellStyle name="From 2 3 3 7" xfId="11423"/>
    <cellStyle name="From 2 3 4" xfId="11424"/>
    <cellStyle name="From 2 3 4 2" xfId="11425"/>
    <cellStyle name="From 2 3 4 3" xfId="11426"/>
    <cellStyle name="From 2 3 4 4" xfId="11427"/>
    <cellStyle name="From 2 3 4 5" xfId="11428"/>
    <cellStyle name="From 2 3 4 6" xfId="11429"/>
    <cellStyle name="From 2 3 4 7" xfId="11430"/>
    <cellStyle name="From 2 3 5" xfId="11431"/>
    <cellStyle name="From 2 3 6" xfId="11432"/>
    <cellStyle name="From 2 3 7" xfId="11433"/>
    <cellStyle name="From 2 3 8" xfId="11434"/>
    <cellStyle name="From 2 3 9" xfId="11435"/>
    <cellStyle name="From 2 4" xfId="11436"/>
    <cellStyle name="From 2 4 10" xfId="11437"/>
    <cellStyle name="From 2 4 11" xfId="11438"/>
    <cellStyle name="From 2 4 12" xfId="11439"/>
    <cellStyle name="From 2 4 13" xfId="11440"/>
    <cellStyle name="From 2 4 14" xfId="11441"/>
    <cellStyle name="From 2 4 2" xfId="11442"/>
    <cellStyle name="From 2 4 2 10" xfId="11443"/>
    <cellStyle name="From 2 4 2 2" xfId="11444"/>
    <cellStyle name="From 2 4 2 2 2" xfId="11445"/>
    <cellStyle name="From 2 4 2 2 3" xfId="11446"/>
    <cellStyle name="From 2 4 2 2 4" xfId="11447"/>
    <cellStyle name="From 2 4 2 2 5" xfId="11448"/>
    <cellStyle name="From 2 4 2 2 6" xfId="11449"/>
    <cellStyle name="From 2 4 2 2 7" xfId="11450"/>
    <cellStyle name="From 2 4 2 3" xfId="11451"/>
    <cellStyle name="From 2 4 2 3 2" xfId="11452"/>
    <cellStyle name="From 2 4 2 3 3" xfId="11453"/>
    <cellStyle name="From 2 4 2 3 4" xfId="11454"/>
    <cellStyle name="From 2 4 2 3 5" xfId="11455"/>
    <cellStyle name="From 2 4 2 3 6" xfId="11456"/>
    <cellStyle name="From 2 4 2 3 7" xfId="11457"/>
    <cellStyle name="From 2 4 2 4" xfId="11458"/>
    <cellStyle name="From 2 4 2 5" xfId="11459"/>
    <cellStyle name="From 2 4 2 6" xfId="11460"/>
    <cellStyle name="From 2 4 2 7" xfId="11461"/>
    <cellStyle name="From 2 4 2 8" xfId="11462"/>
    <cellStyle name="From 2 4 2 9" xfId="11463"/>
    <cellStyle name="From 2 4 3" xfId="11464"/>
    <cellStyle name="From 2 4 3 2" xfId="11465"/>
    <cellStyle name="From 2 4 3 3" xfId="11466"/>
    <cellStyle name="From 2 4 3 4" xfId="11467"/>
    <cellStyle name="From 2 4 3 5" xfId="11468"/>
    <cellStyle name="From 2 4 3 6" xfId="11469"/>
    <cellStyle name="From 2 4 3 7" xfId="11470"/>
    <cellStyle name="From 2 4 4" xfId="11471"/>
    <cellStyle name="From 2 4 4 2" xfId="11472"/>
    <cellStyle name="From 2 4 4 3" xfId="11473"/>
    <cellStyle name="From 2 4 4 4" xfId="11474"/>
    <cellStyle name="From 2 4 4 5" xfId="11475"/>
    <cellStyle name="From 2 4 4 6" xfId="11476"/>
    <cellStyle name="From 2 4 4 7" xfId="11477"/>
    <cellStyle name="From 2 4 5" xfId="11478"/>
    <cellStyle name="From 2 4 6" xfId="11479"/>
    <cellStyle name="From 2 4 7" xfId="11480"/>
    <cellStyle name="From 2 4 8" xfId="11481"/>
    <cellStyle name="From 2 4 9" xfId="11482"/>
    <cellStyle name="From 2 5" xfId="11483"/>
    <cellStyle name="From 2 5 10" xfId="11484"/>
    <cellStyle name="From 2 5 11" xfId="11485"/>
    <cellStyle name="From 2 5 12" xfId="11486"/>
    <cellStyle name="From 2 5 13" xfId="11487"/>
    <cellStyle name="From 2 5 14" xfId="11488"/>
    <cellStyle name="From 2 5 2" xfId="11489"/>
    <cellStyle name="From 2 5 2 10" xfId="11490"/>
    <cellStyle name="From 2 5 2 2" xfId="11491"/>
    <cellStyle name="From 2 5 2 2 2" xfId="11492"/>
    <cellStyle name="From 2 5 2 2 3" xfId="11493"/>
    <cellStyle name="From 2 5 2 2 4" xfId="11494"/>
    <cellStyle name="From 2 5 2 2 5" xfId="11495"/>
    <cellStyle name="From 2 5 2 2 6" xfId="11496"/>
    <cellStyle name="From 2 5 2 2 7" xfId="11497"/>
    <cellStyle name="From 2 5 2 3" xfId="11498"/>
    <cellStyle name="From 2 5 2 3 2" xfId="11499"/>
    <cellStyle name="From 2 5 2 3 3" xfId="11500"/>
    <cellStyle name="From 2 5 2 3 4" xfId="11501"/>
    <cellStyle name="From 2 5 2 3 5" xfId="11502"/>
    <cellStyle name="From 2 5 2 3 6" xfId="11503"/>
    <cellStyle name="From 2 5 2 3 7" xfId="11504"/>
    <cellStyle name="From 2 5 2 4" xfId="11505"/>
    <cellStyle name="From 2 5 2 5" xfId="11506"/>
    <cellStyle name="From 2 5 2 6" xfId="11507"/>
    <cellStyle name="From 2 5 2 7" xfId="11508"/>
    <cellStyle name="From 2 5 2 8" xfId="11509"/>
    <cellStyle name="From 2 5 2 9" xfId="11510"/>
    <cellStyle name="From 2 5 3" xfId="11511"/>
    <cellStyle name="From 2 5 3 2" xfId="11512"/>
    <cellStyle name="From 2 5 3 3" xfId="11513"/>
    <cellStyle name="From 2 5 3 4" xfId="11514"/>
    <cellStyle name="From 2 5 3 5" xfId="11515"/>
    <cellStyle name="From 2 5 3 6" xfId="11516"/>
    <cellStyle name="From 2 5 3 7" xfId="11517"/>
    <cellStyle name="From 2 5 4" xfId="11518"/>
    <cellStyle name="From 2 5 4 2" xfId="11519"/>
    <cellStyle name="From 2 5 4 3" xfId="11520"/>
    <cellStyle name="From 2 5 4 4" xfId="11521"/>
    <cellStyle name="From 2 5 4 5" xfId="11522"/>
    <cellStyle name="From 2 5 4 6" xfId="11523"/>
    <cellStyle name="From 2 5 4 7" xfId="11524"/>
    <cellStyle name="From 2 5 5" xfId="11525"/>
    <cellStyle name="From 2 5 6" xfId="11526"/>
    <cellStyle name="From 2 5 7" xfId="11527"/>
    <cellStyle name="From 2 5 8" xfId="11528"/>
    <cellStyle name="From 2 5 9" xfId="11529"/>
    <cellStyle name="From 2 6" xfId="11530"/>
    <cellStyle name="From 2 6 10" xfId="11531"/>
    <cellStyle name="From 2 6 2" xfId="11532"/>
    <cellStyle name="From 2 6 2 2" xfId="11533"/>
    <cellStyle name="From 2 6 2 3" xfId="11534"/>
    <cellStyle name="From 2 6 2 4" xfId="11535"/>
    <cellStyle name="From 2 6 2 5" xfId="11536"/>
    <cellStyle name="From 2 6 2 6" xfId="11537"/>
    <cellStyle name="From 2 6 2 7" xfId="11538"/>
    <cellStyle name="From 2 6 3" xfId="11539"/>
    <cellStyle name="From 2 6 3 2" xfId="11540"/>
    <cellStyle name="From 2 6 3 3" xfId="11541"/>
    <cellStyle name="From 2 6 3 4" xfId="11542"/>
    <cellStyle name="From 2 6 3 5" xfId="11543"/>
    <cellStyle name="From 2 6 3 6" xfId="11544"/>
    <cellStyle name="From 2 6 3 7" xfId="11545"/>
    <cellStyle name="From 2 6 4" xfId="11546"/>
    <cellStyle name="From 2 6 5" xfId="11547"/>
    <cellStyle name="From 2 6 6" xfId="11548"/>
    <cellStyle name="From 2 6 7" xfId="11549"/>
    <cellStyle name="From 2 6 8" xfId="11550"/>
    <cellStyle name="From 2 6 9" xfId="11551"/>
    <cellStyle name="From 2 7" xfId="11552"/>
    <cellStyle name="From 2 7 2" xfId="11553"/>
    <cellStyle name="From 2 7 3" xfId="11554"/>
    <cellStyle name="From 2 7 4" xfId="11555"/>
    <cellStyle name="From 2 7 5" xfId="11556"/>
    <cellStyle name="From 2 7 6" xfId="11557"/>
    <cellStyle name="From 2 7 7" xfId="11558"/>
    <cellStyle name="From 2 8" xfId="11559"/>
    <cellStyle name="From 2 8 2" xfId="11560"/>
    <cellStyle name="From 2 8 3" xfId="11561"/>
    <cellStyle name="From 2 8 4" xfId="11562"/>
    <cellStyle name="From 2 8 5" xfId="11563"/>
    <cellStyle name="From 2 8 6" xfId="11564"/>
    <cellStyle name="From 2 8 7" xfId="11565"/>
    <cellStyle name="From 2 9" xfId="11566"/>
    <cellStyle name="FSTitle" xfId="11567"/>
    <cellStyle name="g" xfId="11568"/>
    <cellStyle name="g_Invoice GI" xfId="11569"/>
    <cellStyle name="g_Invoice GI_План ФХД котельной (ТЭЦ) от 22.01.08 последняя версия А3" xfId="11570"/>
    <cellStyle name="g_План ФХД котельной (ТЭЦ) от 22.01.08 последняя версия А3" xfId="11571"/>
    <cellStyle name="Gen2dec" xfId="11572"/>
    <cellStyle name="general" xfId="11573"/>
    <cellStyle name="gennumbers" xfId="11574"/>
    <cellStyle name="gennumdollar" xfId="11575"/>
    <cellStyle name="Good" xfId="11576"/>
    <cellStyle name="Good 10" xfId="11577"/>
    <cellStyle name="Good 11" xfId="11578"/>
    <cellStyle name="Good 12" xfId="11579"/>
    <cellStyle name="Good 13" xfId="11580"/>
    <cellStyle name="Good 14" xfId="11581"/>
    <cellStyle name="Good 15" xfId="11582"/>
    <cellStyle name="Good 16" xfId="11583"/>
    <cellStyle name="Good 17" xfId="11584"/>
    <cellStyle name="Good 2" xfId="11585"/>
    <cellStyle name="Good 2 10" xfId="11586"/>
    <cellStyle name="Good 2 11" xfId="11587"/>
    <cellStyle name="Good 2 12" xfId="11588"/>
    <cellStyle name="Good 2 2" xfId="11589"/>
    <cellStyle name="Good 2 3" xfId="11590"/>
    <cellStyle name="Good 2 4" xfId="11591"/>
    <cellStyle name="Good 2 5" xfId="11592"/>
    <cellStyle name="Good 2 6" xfId="11593"/>
    <cellStyle name="Good 2 7" xfId="11594"/>
    <cellStyle name="Good 2 8" xfId="11595"/>
    <cellStyle name="Good 2 9" xfId="11596"/>
    <cellStyle name="Good 3" xfId="11597"/>
    <cellStyle name="Good 4" xfId="11598"/>
    <cellStyle name="Good 5" xfId="11599"/>
    <cellStyle name="Good 6" xfId="11600"/>
    <cellStyle name="Good 7" xfId="11601"/>
    <cellStyle name="Good 8" xfId="11602"/>
    <cellStyle name="Good 9" xfId="11603"/>
    <cellStyle name="Green" xfId="11604"/>
    <cellStyle name="Grey" xfId="11605"/>
    <cellStyle name="GWN Table Body" xfId="11606"/>
    <cellStyle name="GWN Table Header" xfId="11607"/>
    <cellStyle name="GWN Table Left Header" xfId="11608"/>
    <cellStyle name="GWN Table Note" xfId="11609"/>
    <cellStyle name="GWN Table Title" xfId="11610"/>
    <cellStyle name="hard no" xfId="11611"/>
    <cellStyle name="hard no 2" xfId="11612"/>
    <cellStyle name="hard no 3" xfId="11613"/>
    <cellStyle name="hard number" xfId="11614"/>
    <cellStyle name="Hard Percent" xfId="11615"/>
    <cellStyle name="hardno" xfId="11616"/>
    <cellStyle name="Header" xfId="11617"/>
    <cellStyle name="Header1" xfId="11618"/>
    <cellStyle name="Header2" xfId="11619"/>
    <cellStyle name="Header2 2" xfId="11620"/>
    <cellStyle name="Header2 2 10" xfId="11621"/>
    <cellStyle name="Header2 2 11" xfId="11622"/>
    <cellStyle name="Header2 2 12" xfId="11623"/>
    <cellStyle name="Header2 2 13" xfId="11624"/>
    <cellStyle name="Header2 2 14" xfId="11625"/>
    <cellStyle name="Header2 2 15" xfId="11626"/>
    <cellStyle name="Header2 2 2" xfId="11627"/>
    <cellStyle name="Header2 2 2 10" xfId="11628"/>
    <cellStyle name="Header2 2 2 11" xfId="11629"/>
    <cellStyle name="Header2 2 2 12" xfId="11630"/>
    <cellStyle name="Header2 2 2 13" xfId="11631"/>
    <cellStyle name="Header2 2 2 14" xfId="11632"/>
    <cellStyle name="Header2 2 2 2" xfId="11633"/>
    <cellStyle name="Header2 2 2 2 10" xfId="11634"/>
    <cellStyle name="Header2 2 2 2 2" xfId="11635"/>
    <cellStyle name="Header2 2 2 2 2 2" xfId="11636"/>
    <cellStyle name="Header2 2 2 2 2 3" xfId="11637"/>
    <cellStyle name="Header2 2 2 2 2 4" xfId="11638"/>
    <cellStyle name="Header2 2 2 2 2 5" xfId="11639"/>
    <cellStyle name="Header2 2 2 2 2 6" xfId="11640"/>
    <cellStyle name="Header2 2 2 2 2 7" xfId="11641"/>
    <cellStyle name="Header2 2 2 2 3" xfId="11642"/>
    <cellStyle name="Header2 2 2 2 3 2" xfId="11643"/>
    <cellStyle name="Header2 2 2 2 3 3" xfId="11644"/>
    <cellStyle name="Header2 2 2 2 3 4" xfId="11645"/>
    <cellStyle name="Header2 2 2 2 3 5" xfId="11646"/>
    <cellStyle name="Header2 2 2 2 3 6" xfId="11647"/>
    <cellStyle name="Header2 2 2 2 3 7" xfId="11648"/>
    <cellStyle name="Header2 2 2 2 4" xfId="11649"/>
    <cellStyle name="Header2 2 2 2 5" xfId="11650"/>
    <cellStyle name="Header2 2 2 2 6" xfId="11651"/>
    <cellStyle name="Header2 2 2 2 7" xfId="11652"/>
    <cellStyle name="Header2 2 2 2 8" xfId="11653"/>
    <cellStyle name="Header2 2 2 2 9" xfId="11654"/>
    <cellStyle name="Header2 2 2 3" xfId="11655"/>
    <cellStyle name="Header2 2 2 3 2" xfId="11656"/>
    <cellStyle name="Header2 2 2 3 3" xfId="11657"/>
    <cellStyle name="Header2 2 2 3 4" xfId="11658"/>
    <cellStyle name="Header2 2 2 3 5" xfId="11659"/>
    <cellStyle name="Header2 2 2 3 6" xfId="11660"/>
    <cellStyle name="Header2 2 2 3 7" xfId="11661"/>
    <cellStyle name="Header2 2 2 4" xfId="11662"/>
    <cellStyle name="Header2 2 2 4 2" xfId="11663"/>
    <cellStyle name="Header2 2 2 4 3" xfId="11664"/>
    <cellStyle name="Header2 2 2 4 4" xfId="11665"/>
    <cellStyle name="Header2 2 2 4 5" xfId="11666"/>
    <cellStyle name="Header2 2 2 4 6" xfId="11667"/>
    <cellStyle name="Header2 2 2 4 7" xfId="11668"/>
    <cellStyle name="Header2 2 2 5" xfId="11669"/>
    <cellStyle name="Header2 2 2 6" xfId="11670"/>
    <cellStyle name="Header2 2 2 7" xfId="11671"/>
    <cellStyle name="Header2 2 2 8" xfId="11672"/>
    <cellStyle name="Header2 2 2 9" xfId="11673"/>
    <cellStyle name="Header2 2 3" xfId="11674"/>
    <cellStyle name="Header2 2 3 10" xfId="11675"/>
    <cellStyle name="Header2 2 3 11" xfId="11676"/>
    <cellStyle name="Header2 2 3 12" xfId="11677"/>
    <cellStyle name="Header2 2 3 13" xfId="11678"/>
    <cellStyle name="Header2 2 3 14" xfId="11679"/>
    <cellStyle name="Header2 2 3 2" xfId="11680"/>
    <cellStyle name="Header2 2 3 2 10" xfId="11681"/>
    <cellStyle name="Header2 2 3 2 2" xfId="11682"/>
    <cellStyle name="Header2 2 3 2 2 2" xfId="11683"/>
    <cellStyle name="Header2 2 3 2 2 3" xfId="11684"/>
    <cellStyle name="Header2 2 3 2 2 4" xfId="11685"/>
    <cellStyle name="Header2 2 3 2 2 5" xfId="11686"/>
    <cellStyle name="Header2 2 3 2 2 6" xfId="11687"/>
    <cellStyle name="Header2 2 3 2 2 7" xfId="11688"/>
    <cellStyle name="Header2 2 3 2 3" xfId="11689"/>
    <cellStyle name="Header2 2 3 2 3 2" xfId="11690"/>
    <cellStyle name="Header2 2 3 2 3 3" xfId="11691"/>
    <cellStyle name="Header2 2 3 2 3 4" xfId="11692"/>
    <cellStyle name="Header2 2 3 2 3 5" xfId="11693"/>
    <cellStyle name="Header2 2 3 2 3 6" xfId="11694"/>
    <cellStyle name="Header2 2 3 2 3 7" xfId="11695"/>
    <cellStyle name="Header2 2 3 2 4" xfId="11696"/>
    <cellStyle name="Header2 2 3 2 5" xfId="11697"/>
    <cellStyle name="Header2 2 3 2 6" xfId="11698"/>
    <cellStyle name="Header2 2 3 2 7" xfId="11699"/>
    <cellStyle name="Header2 2 3 2 8" xfId="11700"/>
    <cellStyle name="Header2 2 3 2 9" xfId="11701"/>
    <cellStyle name="Header2 2 3 3" xfId="11702"/>
    <cellStyle name="Header2 2 3 3 2" xfId="11703"/>
    <cellStyle name="Header2 2 3 3 3" xfId="11704"/>
    <cellStyle name="Header2 2 3 3 4" xfId="11705"/>
    <cellStyle name="Header2 2 3 3 5" xfId="11706"/>
    <cellStyle name="Header2 2 3 3 6" xfId="11707"/>
    <cellStyle name="Header2 2 3 3 7" xfId="11708"/>
    <cellStyle name="Header2 2 3 4" xfId="11709"/>
    <cellStyle name="Header2 2 3 4 2" xfId="11710"/>
    <cellStyle name="Header2 2 3 4 3" xfId="11711"/>
    <cellStyle name="Header2 2 3 4 4" xfId="11712"/>
    <cellStyle name="Header2 2 3 4 5" xfId="11713"/>
    <cellStyle name="Header2 2 3 4 6" xfId="11714"/>
    <cellStyle name="Header2 2 3 4 7" xfId="11715"/>
    <cellStyle name="Header2 2 3 5" xfId="11716"/>
    <cellStyle name="Header2 2 3 6" xfId="11717"/>
    <cellStyle name="Header2 2 3 7" xfId="11718"/>
    <cellStyle name="Header2 2 3 8" xfId="11719"/>
    <cellStyle name="Header2 2 3 9" xfId="11720"/>
    <cellStyle name="Header2 2 4" xfId="11721"/>
    <cellStyle name="Header2 2 4 10" xfId="11722"/>
    <cellStyle name="Header2 2 4 11" xfId="11723"/>
    <cellStyle name="Header2 2 4 12" xfId="11724"/>
    <cellStyle name="Header2 2 4 13" xfId="11725"/>
    <cellStyle name="Header2 2 4 14" xfId="11726"/>
    <cellStyle name="Header2 2 4 2" xfId="11727"/>
    <cellStyle name="Header2 2 4 2 10" xfId="11728"/>
    <cellStyle name="Header2 2 4 2 2" xfId="11729"/>
    <cellStyle name="Header2 2 4 2 2 2" xfId="11730"/>
    <cellStyle name="Header2 2 4 2 2 3" xfId="11731"/>
    <cellStyle name="Header2 2 4 2 2 4" xfId="11732"/>
    <cellStyle name="Header2 2 4 2 2 5" xfId="11733"/>
    <cellStyle name="Header2 2 4 2 2 6" xfId="11734"/>
    <cellStyle name="Header2 2 4 2 2 7" xfId="11735"/>
    <cellStyle name="Header2 2 4 2 3" xfId="11736"/>
    <cellStyle name="Header2 2 4 2 3 2" xfId="11737"/>
    <cellStyle name="Header2 2 4 2 3 3" xfId="11738"/>
    <cellStyle name="Header2 2 4 2 3 4" xfId="11739"/>
    <cellStyle name="Header2 2 4 2 3 5" xfId="11740"/>
    <cellStyle name="Header2 2 4 2 3 6" xfId="11741"/>
    <cellStyle name="Header2 2 4 2 3 7" xfId="11742"/>
    <cellStyle name="Header2 2 4 2 4" xfId="11743"/>
    <cellStyle name="Header2 2 4 2 5" xfId="11744"/>
    <cellStyle name="Header2 2 4 2 6" xfId="11745"/>
    <cellStyle name="Header2 2 4 2 7" xfId="11746"/>
    <cellStyle name="Header2 2 4 2 8" xfId="11747"/>
    <cellStyle name="Header2 2 4 2 9" xfId="11748"/>
    <cellStyle name="Header2 2 4 3" xfId="11749"/>
    <cellStyle name="Header2 2 4 3 2" xfId="11750"/>
    <cellStyle name="Header2 2 4 3 3" xfId="11751"/>
    <cellStyle name="Header2 2 4 3 4" xfId="11752"/>
    <cellStyle name="Header2 2 4 3 5" xfId="11753"/>
    <cellStyle name="Header2 2 4 3 6" xfId="11754"/>
    <cellStyle name="Header2 2 4 3 7" xfId="11755"/>
    <cellStyle name="Header2 2 4 4" xfId="11756"/>
    <cellStyle name="Header2 2 4 4 2" xfId="11757"/>
    <cellStyle name="Header2 2 4 4 3" xfId="11758"/>
    <cellStyle name="Header2 2 4 4 4" xfId="11759"/>
    <cellStyle name="Header2 2 4 4 5" xfId="11760"/>
    <cellStyle name="Header2 2 4 4 6" xfId="11761"/>
    <cellStyle name="Header2 2 4 4 7" xfId="11762"/>
    <cellStyle name="Header2 2 4 5" xfId="11763"/>
    <cellStyle name="Header2 2 4 6" xfId="11764"/>
    <cellStyle name="Header2 2 4 7" xfId="11765"/>
    <cellStyle name="Header2 2 4 8" xfId="11766"/>
    <cellStyle name="Header2 2 4 9" xfId="11767"/>
    <cellStyle name="Header2 2 5" xfId="11768"/>
    <cellStyle name="Header2 2 5 10" xfId="11769"/>
    <cellStyle name="Header2 2 5 11" xfId="11770"/>
    <cellStyle name="Header2 2 5 12" xfId="11771"/>
    <cellStyle name="Header2 2 5 13" xfId="11772"/>
    <cellStyle name="Header2 2 5 14" xfId="11773"/>
    <cellStyle name="Header2 2 5 2" xfId="11774"/>
    <cellStyle name="Header2 2 5 2 10" xfId="11775"/>
    <cellStyle name="Header2 2 5 2 2" xfId="11776"/>
    <cellStyle name="Header2 2 5 2 2 2" xfId="11777"/>
    <cellStyle name="Header2 2 5 2 2 3" xfId="11778"/>
    <cellStyle name="Header2 2 5 2 2 4" xfId="11779"/>
    <cellStyle name="Header2 2 5 2 2 5" xfId="11780"/>
    <cellStyle name="Header2 2 5 2 2 6" xfId="11781"/>
    <cellStyle name="Header2 2 5 2 2 7" xfId="11782"/>
    <cellStyle name="Header2 2 5 2 3" xfId="11783"/>
    <cellStyle name="Header2 2 5 2 3 2" xfId="11784"/>
    <cellStyle name="Header2 2 5 2 3 3" xfId="11785"/>
    <cellStyle name="Header2 2 5 2 3 4" xfId="11786"/>
    <cellStyle name="Header2 2 5 2 3 5" xfId="11787"/>
    <cellStyle name="Header2 2 5 2 3 6" xfId="11788"/>
    <cellStyle name="Header2 2 5 2 3 7" xfId="11789"/>
    <cellStyle name="Header2 2 5 2 4" xfId="11790"/>
    <cellStyle name="Header2 2 5 2 5" xfId="11791"/>
    <cellStyle name="Header2 2 5 2 6" xfId="11792"/>
    <cellStyle name="Header2 2 5 2 7" xfId="11793"/>
    <cellStyle name="Header2 2 5 2 8" xfId="11794"/>
    <cellStyle name="Header2 2 5 2 9" xfId="11795"/>
    <cellStyle name="Header2 2 5 3" xfId="11796"/>
    <cellStyle name="Header2 2 5 3 2" xfId="11797"/>
    <cellStyle name="Header2 2 5 3 3" xfId="11798"/>
    <cellStyle name="Header2 2 5 3 4" xfId="11799"/>
    <cellStyle name="Header2 2 5 3 5" xfId="11800"/>
    <cellStyle name="Header2 2 5 3 6" xfId="11801"/>
    <cellStyle name="Header2 2 5 3 7" xfId="11802"/>
    <cellStyle name="Header2 2 5 4" xfId="11803"/>
    <cellStyle name="Header2 2 5 4 2" xfId="11804"/>
    <cellStyle name="Header2 2 5 4 3" xfId="11805"/>
    <cellStyle name="Header2 2 5 4 4" xfId="11806"/>
    <cellStyle name="Header2 2 5 4 5" xfId="11807"/>
    <cellStyle name="Header2 2 5 4 6" xfId="11808"/>
    <cellStyle name="Header2 2 5 4 7" xfId="11809"/>
    <cellStyle name="Header2 2 5 5" xfId="11810"/>
    <cellStyle name="Header2 2 5 6" xfId="11811"/>
    <cellStyle name="Header2 2 5 7" xfId="11812"/>
    <cellStyle name="Header2 2 5 8" xfId="11813"/>
    <cellStyle name="Header2 2 5 9" xfId="11814"/>
    <cellStyle name="Header2 2 6" xfId="11815"/>
    <cellStyle name="Header2 2 6 10" xfId="11816"/>
    <cellStyle name="Header2 2 6 2" xfId="11817"/>
    <cellStyle name="Header2 2 6 2 2" xfId="11818"/>
    <cellStyle name="Header2 2 6 2 3" xfId="11819"/>
    <cellStyle name="Header2 2 6 2 4" xfId="11820"/>
    <cellStyle name="Header2 2 6 2 5" xfId="11821"/>
    <cellStyle name="Header2 2 6 2 6" xfId="11822"/>
    <cellStyle name="Header2 2 6 2 7" xfId="11823"/>
    <cellStyle name="Header2 2 6 3" xfId="11824"/>
    <cellStyle name="Header2 2 6 3 2" xfId="11825"/>
    <cellStyle name="Header2 2 6 3 3" xfId="11826"/>
    <cellStyle name="Header2 2 6 3 4" xfId="11827"/>
    <cellStyle name="Header2 2 6 3 5" xfId="11828"/>
    <cellStyle name="Header2 2 6 3 6" xfId="11829"/>
    <cellStyle name="Header2 2 6 3 7" xfId="11830"/>
    <cellStyle name="Header2 2 6 4" xfId="11831"/>
    <cellStyle name="Header2 2 6 5" xfId="11832"/>
    <cellStyle name="Header2 2 6 6" xfId="11833"/>
    <cellStyle name="Header2 2 6 7" xfId="11834"/>
    <cellStyle name="Header2 2 6 8" xfId="11835"/>
    <cellStyle name="Header2 2 6 9" xfId="11836"/>
    <cellStyle name="Header2 2 7" xfId="11837"/>
    <cellStyle name="Header2 2 7 2" xfId="11838"/>
    <cellStyle name="Header2 2 7 3" xfId="11839"/>
    <cellStyle name="Header2 2 7 4" xfId="11840"/>
    <cellStyle name="Header2 2 7 5" xfId="11841"/>
    <cellStyle name="Header2 2 7 6" xfId="11842"/>
    <cellStyle name="Header2 2 7 7" xfId="11843"/>
    <cellStyle name="Header2 2 8" xfId="11844"/>
    <cellStyle name="Header2 2 8 2" xfId="11845"/>
    <cellStyle name="Header2 2 8 3" xfId="11846"/>
    <cellStyle name="Header2 2 8 4" xfId="11847"/>
    <cellStyle name="Header2 2 8 5" xfId="11848"/>
    <cellStyle name="Header2 2 8 6" xfId="11849"/>
    <cellStyle name="Header2 2 8 7" xfId="11850"/>
    <cellStyle name="Header2 2 9" xfId="11851"/>
    <cellStyle name="Header2 3" xfId="11852"/>
    <cellStyle name="Header2 3 10" xfId="11853"/>
    <cellStyle name="Header2 3 11" xfId="11854"/>
    <cellStyle name="Header2 3 12" xfId="11855"/>
    <cellStyle name="Header2 3 13" xfId="11856"/>
    <cellStyle name="Header2 3 14" xfId="11857"/>
    <cellStyle name="Header2 3 15" xfId="11858"/>
    <cellStyle name="Header2 3 2" xfId="11859"/>
    <cellStyle name="Header2 3 2 10" xfId="11860"/>
    <cellStyle name="Header2 3 2 11" xfId="11861"/>
    <cellStyle name="Header2 3 2 12" xfId="11862"/>
    <cellStyle name="Header2 3 2 13" xfId="11863"/>
    <cellStyle name="Header2 3 2 14" xfId="11864"/>
    <cellStyle name="Header2 3 2 2" xfId="11865"/>
    <cellStyle name="Header2 3 2 2 10" xfId="11866"/>
    <cellStyle name="Header2 3 2 2 2" xfId="11867"/>
    <cellStyle name="Header2 3 2 2 2 2" xfId="11868"/>
    <cellStyle name="Header2 3 2 2 2 3" xfId="11869"/>
    <cellStyle name="Header2 3 2 2 2 4" xfId="11870"/>
    <cellStyle name="Header2 3 2 2 2 5" xfId="11871"/>
    <cellStyle name="Header2 3 2 2 2 6" xfId="11872"/>
    <cellStyle name="Header2 3 2 2 2 7" xfId="11873"/>
    <cellStyle name="Header2 3 2 2 3" xfId="11874"/>
    <cellStyle name="Header2 3 2 2 3 2" xfId="11875"/>
    <cellStyle name="Header2 3 2 2 3 3" xfId="11876"/>
    <cellStyle name="Header2 3 2 2 3 4" xfId="11877"/>
    <cellStyle name="Header2 3 2 2 3 5" xfId="11878"/>
    <cellStyle name="Header2 3 2 2 3 6" xfId="11879"/>
    <cellStyle name="Header2 3 2 2 3 7" xfId="11880"/>
    <cellStyle name="Header2 3 2 2 4" xfId="11881"/>
    <cellStyle name="Header2 3 2 2 5" xfId="11882"/>
    <cellStyle name="Header2 3 2 2 6" xfId="11883"/>
    <cellStyle name="Header2 3 2 2 7" xfId="11884"/>
    <cellStyle name="Header2 3 2 2 8" xfId="11885"/>
    <cellStyle name="Header2 3 2 2 9" xfId="11886"/>
    <cellStyle name="Header2 3 2 3" xfId="11887"/>
    <cellStyle name="Header2 3 2 3 2" xfId="11888"/>
    <cellStyle name="Header2 3 2 3 3" xfId="11889"/>
    <cellStyle name="Header2 3 2 3 4" xfId="11890"/>
    <cellStyle name="Header2 3 2 3 5" xfId="11891"/>
    <cellStyle name="Header2 3 2 3 6" xfId="11892"/>
    <cellStyle name="Header2 3 2 3 7" xfId="11893"/>
    <cellStyle name="Header2 3 2 4" xfId="11894"/>
    <cellStyle name="Header2 3 2 4 2" xfId="11895"/>
    <cellStyle name="Header2 3 2 4 3" xfId="11896"/>
    <cellStyle name="Header2 3 2 4 4" xfId="11897"/>
    <cellStyle name="Header2 3 2 4 5" xfId="11898"/>
    <cellStyle name="Header2 3 2 4 6" xfId="11899"/>
    <cellStyle name="Header2 3 2 4 7" xfId="11900"/>
    <cellStyle name="Header2 3 2 5" xfId="11901"/>
    <cellStyle name="Header2 3 2 6" xfId="11902"/>
    <cellStyle name="Header2 3 2 7" xfId="11903"/>
    <cellStyle name="Header2 3 2 8" xfId="11904"/>
    <cellStyle name="Header2 3 2 9" xfId="11905"/>
    <cellStyle name="Header2 3 3" xfId="11906"/>
    <cellStyle name="Header2 3 3 10" xfId="11907"/>
    <cellStyle name="Header2 3 3 11" xfId="11908"/>
    <cellStyle name="Header2 3 3 12" xfId="11909"/>
    <cellStyle name="Header2 3 3 13" xfId="11910"/>
    <cellStyle name="Header2 3 3 14" xfId="11911"/>
    <cellStyle name="Header2 3 3 2" xfId="11912"/>
    <cellStyle name="Header2 3 3 2 10" xfId="11913"/>
    <cellStyle name="Header2 3 3 2 2" xfId="11914"/>
    <cellStyle name="Header2 3 3 2 2 2" xfId="11915"/>
    <cellStyle name="Header2 3 3 2 2 3" xfId="11916"/>
    <cellStyle name="Header2 3 3 2 2 4" xfId="11917"/>
    <cellStyle name="Header2 3 3 2 2 5" xfId="11918"/>
    <cellStyle name="Header2 3 3 2 2 6" xfId="11919"/>
    <cellStyle name="Header2 3 3 2 2 7" xfId="11920"/>
    <cellStyle name="Header2 3 3 2 3" xfId="11921"/>
    <cellStyle name="Header2 3 3 2 3 2" xfId="11922"/>
    <cellStyle name="Header2 3 3 2 3 3" xfId="11923"/>
    <cellStyle name="Header2 3 3 2 3 4" xfId="11924"/>
    <cellStyle name="Header2 3 3 2 3 5" xfId="11925"/>
    <cellStyle name="Header2 3 3 2 3 6" xfId="11926"/>
    <cellStyle name="Header2 3 3 2 3 7" xfId="11927"/>
    <cellStyle name="Header2 3 3 2 4" xfId="11928"/>
    <cellStyle name="Header2 3 3 2 5" xfId="11929"/>
    <cellStyle name="Header2 3 3 2 6" xfId="11930"/>
    <cellStyle name="Header2 3 3 2 7" xfId="11931"/>
    <cellStyle name="Header2 3 3 2 8" xfId="11932"/>
    <cellStyle name="Header2 3 3 2 9" xfId="11933"/>
    <cellStyle name="Header2 3 3 3" xfId="11934"/>
    <cellStyle name="Header2 3 3 3 2" xfId="11935"/>
    <cellStyle name="Header2 3 3 3 3" xfId="11936"/>
    <cellStyle name="Header2 3 3 3 4" xfId="11937"/>
    <cellStyle name="Header2 3 3 3 5" xfId="11938"/>
    <cellStyle name="Header2 3 3 3 6" xfId="11939"/>
    <cellStyle name="Header2 3 3 3 7" xfId="11940"/>
    <cellStyle name="Header2 3 3 4" xfId="11941"/>
    <cellStyle name="Header2 3 3 4 2" xfId="11942"/>
    <cellStyle name="Header2 3 3 4 3" xfId="11943"/>
    <cellStyle name="Header2 3 3 4 4" xfId="11944"/>
    <cellStyle name="Header2 3 3 4 5" xfId="11945"/>
    <cellStyle name="Header2 3 3 4 6" xfId="11946"/>
    <cellStyle name="Header2 3 3 4 7" xfId="11947"/>
    <cellStyle name="Header2 3 3 5" xfId="11948"/>
    <cellStyle name="Header2 3 3 6" xfId="11949"/>
    <cellStyle name="Header2 3 3 7" xfId="11950"/>
    <cellStyle name="Header2 3 3 8" xfId="11951"/>
    <cellStyle name="Header2 3 3 9" xfId="11952"/>
    <cellStyle name="Header2 3 4" xfId="11953"/>
    <cellStyle name="Header2 3 4 10" xfId="11954"/>
    <cellStyle name="Header2 3 4 11" xfId="11955"/>
    <cellStyle name="Header2 3 4 12" xfId="11956"/>
    <cellStyle name="Header2 3 4 13" xfId="11957"/>
    <cellStyle name="Header2 3 4 14" xfId="11958"/>
    <cellStyle name="Header2 3 4 2" xfId="11959"/>
    <cellStyle name="Header2 3 4 2 10" xfId="11960"/>
    <cellStyle name="Header2 3 4 2 2" xfId="11961"/>
    <cellStyle name="Header2 3 4 2 2 2" xfId="11962"/>
    <cellStyle name="Header2 3 4 2 2 3" xfId="11963"/>
    <cellStyle name="Header2 3 4 2 2 4" xfId="11964"/>
    <cellStyle name="Header2 3 4 2 2 5" xfId="11965"/>
    <cellStyle name="Header2 3 4 2 2 6" xfId="11966"/>
    <cellStyle name="Header2 3 4 2 2 7" xfId="11967"/>
    <cellStyle name="Header2 3 4 2 3" xfId="11968"/>
    <cellStyle name="Header2 3 4 2 3 2" xfId="11969"/>
    <cellStyle name="Header2 3 4 2 3 3" xfId="11970"/>
    <cellStyle name="Header2 3 4 2 3 4" xfId="11971"/>
    <cellStyle name="Header2 3 4 2 3 5" xfId="11972"/>
    <cellStyle name="Header2 3 4 2 3 6" xfId="11973"/>
    <cellStyle name="Header2 3 4 2 3 7" xfId="11974"/>
    <cellStyle name="Header2 3 4 2 4" xfId="11975"/>
    <cellStyle name="Header2 3 4 2 5" xfId="11976"/>
    <cellStyle name="Header2 3 4 2 6" xfId="11977"/>
    <cellStyle name="Header2 3 4 2 7" xfId="11978"/>
    <cellStyle name="Header2 3 4 2 8" xfId="11979"/>
    <cellStyle name="Header2 3 4 2 9" xfId="11980"/>
    <cellStyle name="Header2 3 4 3" xfId="11981"/>
    <cellStyle name="Header2 3 4 3 2" xfId="11982"/>
    <cellStyle name="Header2 3 4 3 3" xfId="11983"/>
    <cellStyle name="Header2 3 4 3 4" xfId="11984"/>
    <cellStyle name="Header2 3 4 3 5" xfId="11985"/>
    <cellStyle name="Header2 3 4 3 6" xfId="11986"/>
    <cellStyle name="Header2 3 4 3 7" xfId="11987"/>
    <cellStyle name="Header2 3 4 4" xfId="11988"/>
    <cellStyle name="Header2 3 4 4 2" xfId="11989"/>
    <cellStyle name="Header2 3 4 4 3" xfId="11990"/>
    <cellStyle name="Header2 3 4 4 4" xfId="11991"/>
    <cellStyle name="Header2 3 4 4 5" xfId="11992"/>
    <cellStyle name="Header2 3 4 4 6" xfId="11993"/>
    <cellStyle name="Header2 3 4 4 7" xfId="11994"/>
    <cellStyle name="Header2 3 4 5" xfId="11995"/>
    <cellStyle name="Header2 3 4 6" xfId="11996"/>
    <cellStyle name="Header2 3 4 7" xfId="11997"/>
    <cellStyle name="Header2 3 4 8" xfId="11998"/>
    <cellStyle name="Header2 3 4 9" xfId="11999"/>
    <cellStyle name="Header2 3 5" xfId="12000"/>
    <cellStyle name="Header2 3 5 10" xfId="12001"/>
    <cellStyle name="Header2 3 5 11" xfId="12002"/>
    <cellStyle name="Header2 3 5 12" xfId="12003"/>
    <cellStyle name="Header2 3 5 13" xfId="12004"/>
    <cellStyle name="Header2 3 5 14" xfId="12005"/>
    <cellStyle name="Header2 3 5 2" xfId="12006"/>
    <cellStyle name="Header2 3 5 2 10" xfId="12007"/>
    <cellStyle name="Header2 3 5 2 2" xfId="12008"/>
    <cellStyle name="Header2 3 5 2 2 2" xfId="12009"/>
    <cellStyle name="Header2 3 5 2 2 3" xfId="12010"/>
    <cellStyle name="Header2 3 5 2 2 4" xfId="12011"/>
    <cellStyle name="Header2 3 5 2 2 5" xfId="12012"/>
    <cellStyle name="Header2 3 5 2 2 6" xfId="12013"/>
    <cellStyle name="Header2 3 5 2 2 7" xfId="12014"/>
    <cellStyle name="Header2 3 5 2 3" xfId="12015"/>
    <cellStyle name="Header2 3 5 2 3 2" xfId="12016"/>
    <cellStyle name="Header2 3 5 2 3 3" xfId="12017"/>
    <cellStyle name="Header2 3 5 2 3 4" xfId="12018"/>
    <cellStyle name="Header2 3 5 2 3 5" xfId="12019"/>
    <cellStyle name="Header2 3 5 2 3 6" xfId="12020"/>
    <cellStyle name="Header2 3 5 2 3 7" xfId="12021"/>
    <cellStyle name="Header2 3 5 2 4" xfId="12022"/>
    <cellStyle name="Header2 3 5 2 5" xfId="12023"/>
    <cellStyle name="Header2 3 5 2 6" xfId="12024"/>
    <cellStyle name="Header2 3 5 2 7" xfId="12025"/>
    <cellStyle name="Header2 3 5 2 8" xfId="12026"/>
    <cellStyle name="Header2 3 5 2 9" xfId="12027"/>
    <cellStyle name="Header2 3 5 3" xfId="12028"/>
    <cellStyle name="Header2 3 5 3 2" xfId="12029"/>
    <cellStyle name="Header2 3 5 3 3" xfId="12030"/>
    <cellStyle name="Header2 3 5 3 4" xfId="12031"/>
    <cellStyle name="Header2 3 5 3 5" xfId="12032"/>
    <cellStyle name="Header2 3 5 3 6" xfId="12033"/>
    <cellStyle name="Header2 3 5 3 7" xfId="12034"/>
    <cellStyle name="Header2 3 5 4" xfId="12035"/>
    <cellStyle name="Header2 3 5 4 2" xfId="12036"/>
    <cellStyle name="Header2 3 5 4 3" xfId="12037"/>
    <cellStyle name="Header2 3 5 4 4" xfId="12038"/>
    <cellStyle name="Header2 3 5 4 5" xfId="12039"/>
    <cellStyle name="Header2 3 5 4 6" xfId="12040"/>
    <cellStyle name="Header2 3 5 4 7" xfId="12041"/>
    <cellStyle name="Header2 3 5 5" xfId="12042"/>
    <cellStyle name="Header2 3 5 6" xfId="12043"/>
    <cellStyle name="Header2 3 5 7" xfId="12044"/>
    <cellStyle name="Header2 3 5 8" xfId="12045"/>
    <cellStyle name="Header2 3 5 9" xfId="12046"/>
    <cellStyle name="Header2 3 6" xfId="12047"/>
    <cellStyle name="Header2 3 6 10" xfId="12048"/>
    <cellStyle name="Header2 3 6 2" xfId="12049"/>
    <cellStyle name="Header2 3 6 2 2" xfId="12050"/>
    <cellStyle name="Header2 3 6 2 3" xfId="12051"/>
    <cellStyle name="Header2 3 6 2 4" xfId="12052"/>
    <cellStyle name="Header2 3 6 2 5" xfId="12053"/>
    <cellStyle name="Header2 3 6 2 6" xfId="12054"/>
    <cellStyle name="Header2 3 6 2 7" xfId="12055"/>
    <cellStyle name="Header2 3 6 3" xfId="12056"/>
    <cellStyle name="Header2 3 6 3 2" xfId="12057"/>
    <cellStyle name="Header2 3 6 3 3" xfId="12058"/>
    <cellStyle name="Header2 3 6 3 4" xfId="12059"/>
    <cellStyle name="Header2 3 6 3 5" xfId="12060"/>
    <cellStyle name="Header2 3 6 3 6" xfId="12061"/>
    <cellStyle name="Header2 3 6 3 7" xfId="12062"/>
    <cellStyle name="Header2 3 6 4" xfId="12063"/>
    <cellStyle name="Header2 3 6 5" xfId="12064"/>
    <cellStyle name="Header2 3 6 6" xfId="12065"/>
    <cellStyle name="Header2 3 6 7" xfId="12066"/>
    <cellStyle name="Header2 3 6 8" xfId="12067"/>
    <cellStyle name="Header2 3 6 9" xfId="12068"/>
    <cellStyle name="Header2 3 7" xfId="12069"/>
    <cellStyle name="Header2 3 7 2" xfId="12070"/>
    <cellStyle name="Header2 3 7 3" xfId="12071"/>
    <cellStyle name="Header2 3 7 4" xfId="12072"/>
    <cellStyle name="Header2 3 7 5" xfId="12073"/>
    <cellStyle name="Header2 3 7 6" xfId="12074"/>
    <cellStyle name="Header2 3 7 7" xfId="12075"/>
    <cellStyle name="Header2 3 8" xfId="12076"/>
    <cellStyle name="Header2 3 8 2" xfId="12077"/>
    <cellStyle name="Header2 3 8 3" xfId="12078"/>
    <cellStyle name="Header2 3 8 4" xfId="12079"/>
    <cellStyle name="Header2 3 8 5" xfId="12080"/>
    <cellStyle name="Header2 3 8 6" xfId="12081"/>
    <cellStyle name="Header2 3 8 7" xfId="12082"/>
    <cellStyle name="Header2 3 9" xfId="12083"/>
    <cellStyle name="Header2 4" xfId="12084"/>
    <cellStyle name="Header2 4 10" xfId="12085"/>
    <cellStyle name="Header2 4 11" xfId="12086"/>
    <cellStyle name="Header2 4 12" xfId="12087"/>
    <cellStyle name="Header2 4 13" xfId="12088"/>
    <cellStyle name="Header2 4 14" xfId="12089"/>
    <cellStyle name="Header2 4 2" xfId="12090"/>
    <cellStyle name="Header2 4 2 10" xfId="12091"/>
    <cellStyle name="Header2 4 2 2" xfId="12092"/>
    <cellStyle name="Header2 4 2 2 2" xfId="12093"/>
    <cellStyle name="Header2 4 2 2 3" xfId="12094"/>
    <cellStyle name="Header2 4 2 2 4" xfId="12095"/>
    <cellStyle name="Header2 4 2 2 5" xfId="12096"/>
    <cellStyle name="Header2 4 2 2 6" xfId="12097"/>
    <cellStyle name="Header2 4 2 2 7" xfId="12098"/>
    <cellStyle name="Header2 4 2 3" xfId="12099"/>
    <cellStyle name="Header2 4 2 3 2" xfId="12100"/>
    <cellStyle name="Header2 4 2 3 3" xfId="12101"/>
    <cellStyle name="Header2 4 2 3 4" xfId="12102"/>
    <cellStyle name="Header2 4 2 3 5" xfId="12103"/>
    <cellStyle name="Header2 4 2 3 6" xfId="12104"/>
    <cellStyle name="Header2 4 2 3 7" xfId="12105"/>
    <cellStyle name="Header2 4 2 4" xfId="12106"/>
    <cellStyle name="Header2 4 2 5" xfId="12107"/>
    <cellStyle name="Header2 4 2 6" xfId="12108"/>
    <cellStyle name="Header2 4 2 7" xfId="12109"/>
    <cellStyle name="Header2 4 2 8" xfId="12110"/>
    <cellStyle name="Header2 4 2 9" xfId="12111"/>
    <cellStyle name="Header2 4 3" xfId="12112"/>
    <cellStyle name="Header2 4 3 2" xfId="12113"/>
    <cellStyle name="Header2 4 3 3" xfId="12114"/>
    <cellStyle name="Header2 4 3 4" xfId="12115"/>
    <cellStyle name="Header2 4 3 5" xfId="12116"/>
    <cellStyle name="Header2 4 3 6" xfId="12117"/>
    <cellStyle name="Header2 4 3 7" xfId="12118"/>
    <cellStyle name="Header2 4 4" xfId="12119"/>
    <cellStyle name="Header2 4 4 2" xfId="12120"/>
    <cellStyle name="Header2 4 4 3" xfId="12121"/>
    <cellStyle name="Header2 4 4 4" xfId="12122"/>
    <cellStyle name="Header2 4 4 5" xfId="12123"/>
    <cellStyle name="Header2 4 4 6" xfId="12124"/>
    <cellStyle name="Header2 4 4 7" xfId="12125"/>
    <cellStyle name="Header2 4 5" xfId="12126"/>
    <cellStyle name="Header2 4 6" xfId="12127"/>
    <cellStyle name="Header2 4 7" xfId="12128"/>
    <cellStyle name="Header2 4 8" xfId="12129"/>
    <cellStyle name="Header2 4 9" xfId="12130"/>
    <cellStyle name="Header2 5" xfId="12131"/>
    <cellStyle name="Header2 6" xfId="12132"/>
    <cellStyle name="Header2 7" xfId="12133"/>
    <cellStyle name="Heading" xfId="12134"/>
    <cellStyle name="Heading 1" xfId="12135"/>
    <cellStyle name="Heading 1 1" xfId="12136"/>
    <cellStyle name="Heading 1 10" xfId="12137"/>
    <cellStyle name="Heading 1 11" xfId="12138"/>
    <cellStyle name="Heading 1 12" xfId="12139"/>
    <cellStyle name="Heading 1 13" xfId="12140"/>
    <cellStyle name="Heading 1 14" xfId="12141"/>
    <cellStyle name="Heading 1 15" xfId="12142"/>
    <cellStyle name="Heading 1 16" xfId="12143"/>
    <cellStyle name="Heading 1 17" xfId="12144"/>
    <cellStyle name="Heading 1 18" xfId="12145"/>
    <cellStyle name="Heading 1 2" xfId="12146"/>
    <cellStyle name="Heading 1 2 10" xfId="12147"/>
    <cellStyle name="Heading 1 2 11" xfId="12148"/>
    <cellStyle name="Heading 1 2 12" xfId="12149"/>
    <cellStyle name="Heading 1 2 13" xfId="12150"/>
    <cellStyle name="Heading 1 2 2" xfId="12151"/>
    <cellStyle name="Heading 1 2 3" xfId="12152"/>
    <cellStyle name="Heading 1 2 4" xfId="12153"/>
    <cellStyle name="Heading 1 2 5" xfId="12154"/>
    <cellStyle name="Heading 1 2 6" xfId="12155"/>
    <cellStyle name="Heading 1 2 7" xfId="12156"/>
    <cellStyle name="Heading 1 2 8" xfId="12157"/>
    <cellStyle name="Heading 1 2 9" xfId="12158"/>
    <cellStyle name="Heading 1 3" xfId="12159"/>
    <cellStyle name="Heading 1 4" xfId="12160"/>
    <cellStyle name="Heading 1 5" xfId="12161"/>
    <cellStyle name="Heading 1 6" xfId="12162"/>
    <cellStyle name="Heading 1 7" xfId="12163"/>
    <cellStyle name="Heading 1 8" xfId="12164"/>
    <cellStyle name="Heading 1 9" xfId="12165"/>
    <cellStyle name="Heading 2" xfId="12166"/>
    <cellStyle name="Heading 2 10" xfId="12167"/>
    <cellStyle name="Heading 2 11" xfId="12168"/>
    <cellStyle name="Heading 2 12" xfId="12169"/>
    <cellStyle name="Heading 2 13" xfId="12170"/>
    <cellStyle name="Heading 2 14" xfId="12171"/>
    <cellStyle name="Heading 2 15" xfId="12172"/>
    <cellStyle name="Heading 2 16" xfId="12173"/>
    <cellStyle name="Heading 2 17" xfId="12174"/>
    <cellStyle name="Heading 2 2" xfId="12175"/>
    <cellStyle name="Heading 2 2 10" xfId="12176"/>
    <cellStyle name="Heading 2 2 11" xfId="12177"/>
    <cellStyle name="Heading 2 2 12" xfId="12178"/>
    <cellStyle name="Heading 2 2 13" xfId="12179"/>
    <cellStyle name="Heading 2 2 2" xfId="12180"/>
    <cellStyle name="Heading 2 2 3" xfId="12181"/>
    <cellStyle name="Heading 2 2 4" xfId="12182"/>
    <cellStyle name="Heading 2 2 5" xfId="12183"/>
    <cellStyle name="Heading 2 2 6" xfId="12184"/>
    <cellStyle name="Heading 2 2 7" xfId="12185"/>
    <cellStyle name="Heading 2 2 8" xfId="12186"/>
    <cellStyle name="Heading 2 2 9" xfId="12187"/>
    <cellStyle name="Heading 2 3" xfId="12188"/>
    <cellStyle name="Heading 2 4" xfId="12189"/>
    <cellStyle name="Heading 2 5" xfId="12190"/>
    <cellStyle name="Heading 2 6" xfId="12191"/>
    <cellStyle name="Heading 2 7" xfId="12192"/>
    <cellStyle name="Heading 2 8" xfId="12193"/>
    <cellStyle name="Heading 2 9" xfId="12194"/>
    <cellStyle name="Heading 3" xfId="12195"/>
    <cellStyle name="Heading 3 10" xfId="12196"/>
    <cellStyle name="Heading 3 11" xfId="12197"/>
    <cellStyle name="Heading 3 12" xfId="12198"/>
    <cellStyle name="Heading 3 13" xfId="12199"/>
    <cellStyle name="Heading 3 14" xfId="12200"/>
    <cellStyle name="Heading 3 15" xfId="12201"/>
    <cellStyle name="Heading 3 16" xfId="12202"/>
    <cellStyle name="Heading 3 17" xfId="12203"/>
    <cellStyle name="Heading 3 2" xfId="12204"/>
    <cellStyle name="Heading 3 2 10" xfId="12205"/>
    <cellStyle name="Heading 3 2 11" xfId="12206"/>
    <cellStyle name="Heading 3 2 12" xfId="12207"/>
    <cellStyle name="Heading 3 2 13" xfId="12208"/>
    <cellStyle name="Heading 3 2 2" xfId="12209"/>
    <cellStyle name="Heading 3 2 3" xfId="12210"/>
    <cellStyle name="Heading 3 2 4" xfId="12211"/>
    <cellStyle name="Heading 3 2 5" xfId="12212"/>
    <cellStyle name="Heading 3 2 6" xfId="12213"/>
    <cellStyle name="Heading 3 2 7" xfId="12214"/>
    <cellStyle name="Heading 3 2 8" xfId="12215"/>
    <cellStyle name="Heading 3 2 9" xfId="12216"/>
    <cellStyle name="Heading 3 3" xfId="12217"/>
    <cellStyle name="Heading 3 4" xfId="12218"/>
    <cellStyle name="Heading 3 5" xfId="12219"/>
    <cellStyle name="Heading 3 6" xfId="12220"/>
    <cellStyle name="Heading 3 7" xfId="12221"/>
    <cellStyle name="Heading 3 8" xfId="12222"/>
    <cellStyle name="Heading 3 9" xfId="12223"/>
    <cellStyle name="Heading 4" xfId="12224"/>
    <cellStyle name="Heading 4 10" xfId="12225"/>
    <cellStyle name="Heading 4 11" xfId="12226"/>
    <cellStyle name="Heading 4 12" xfId="12227"/>
    <cellStyle name="Heading 4 13" xfId="12228"/>
    <cellStyle name="Heading 4 14" xfId="12229"/>
    <cellStyle name="Heading 4 15" xfId="12230"/>
    <cellStyle name="Heading 4 16" xfId="12231"/>
    <cellStyle name="Heading 4 17" xfId="12232"/>
    <cellStyle name="Heading 4 2" xfId="12233"/>
    <cellStyle name="Heading 4 2 10" xfId="12234"/>
    <cellStyle name="Heading 4 2 11" xfId="12235"/>
    <cellStyle name="Heading 4 2 12" xfId="12236"/>
    <cellStyle name="Heading 4 2 13" xfId="12237"/>
    <cellStyle name="Heading 4 2 2" xfId="12238"/>
    <cellStyle name="Heading 4 2 3" xfId="12239"/>
    <cellStyle name="Heading 4 2 4" xfId="12240"/>
    <cellStyle name="Heading 4 2 5" xfId="12241"/>
    <cellStyle name="Heading 4 2 6" xfId="12242"/>
    <cellStyle name="Heading 4 2 7" xfId="12243"/>
    <cellStyle name="Heading 4 2 8" xfId="12244"/>
    <cellStyle name="Heading 4 2 9" xfId="12245"/>
    <cellStyle name="Heading 4 3" xfId="12246"/>
    <cellStyle name="Heading 4 4" xfId="12247"/>
    <cellStyle name="Heading 4 5" xfId="12248"/>
    <cellStyle name="Heading 4 6" xfId="12249"/>
    <cellStyle name="Heading 4 7" xfId="12250"/>
    <cellStyle name="Heading 4 8" xfId="12251"/>
    <cellStyle name="Heading 4 9" xfId="12252"/>
    <cellStyle name="Heading 5" xfId="12253"/>
    <cellStyle name="Heading A" xfId="12254"/>
    <cellStyle name="Heading No Underline" xfId="12255"/>
    <cellStyle name="Heading With Underline" xfId="12256"/>
    <cellStyle name="heading_a2" xfId="12257"/>
    <cellStyle name="Heading1" xfId="12258"/>
    <cellStyle name="Heading1 1" xfId="12259"/>
    <cellStyle name="Heading1_лизинг и страхование" xfId="12260"/>
    <cellStyle name="Heading2" xfId="12261"/>
    <cellStyle name="Heading3" xfId="12262"/>
    <cellStyle name="Heading4" xfId="12263"/>
    <cellStyle name="Heading5" xfId="12264"/>
    <cellStyle name="Heading6" xfId="12265"/>
    <cellStyle name="HeadingS" xfId="12266"/>
    <cellStyle name="Headline2" xfId="12267"/>
    <cellStyle name="Headline3" xfId="12268"/>
    <cellStyle name="Hidden" xfId="12269"/>
    <cellStyle name="Hide" xfId="12270"/>
    <cellStyle name="Horizontal" xfId="12271"/>
    <cellStyle name="Hyperlink 10" xfId="12272"/>
    <cellStyle name="Hyperlink 11" xfId="12273"/>
    <cellStyle name="Hyperlink 12" xfId="12274"/>
    <cellStyle name="Hyperlink 13" xfId="12275"/>
    <cellStyle name="Hyperlink 14" xfId="12276"/>
    <cellStyle name="Hyperlink 15" xfId="12277"/>
    <cellStyle name="Hyperlink 16" xfId="12278"/>
    <cellStyle name="Hyperlink 17" xfId="12279"/>
    <cellStyle name="Hyperlink 18" xfId="12280"/>
    <cellStyle name="Hyperlink 19" xfId="12281"/>
    <cellStyle name="Hyperlink 2" xfId="12282"/>
    <cellStyle name="Hyperlink 20" xfId="12283"/>
    <cellStyle name="Hyperlink 21" xfId="12284"/>
    <cellStyle name="Hyperlink 22" xfId="12285"/>
    <cellStyle name="Hyperlink 23" xfId="12286"/>
    <cellStyle name="Hyperlink 24" xfId="12287"/>
    <cellStyle name="Hyperlink 25" xfId="12288"/>
    <cellStyle name="Hyperlink 26" xfId="12289"/>
    <cellStyle name="Hyperlink 27" xfId="12290"/>
    <cellStyle name="Hyperlink 28" xfId="12291"/>
    <cellStyle name="Hyperlink 29" xfId="12292"/>
    <cellStyle name="Hyperlink 3" xfId="12293"/>
    <cellStyle name="Hyperlink 30" xfId="12294"/>
    <cellStyle name="Hyperlink 31" xfId="12295"/>
    <cellStyle name="Hyperlink 32" xfId="12296"/>
    <cellStyle name="Hyperlink 33" xfId="12297"/>
    <cellStyle name="Hyperlink 34" xfId="12298"/>
    <cellStyle name="Hyperlink 35" xfId="12299"/>
    <cellStyle name="Hyperlink 36" xfId="12300"/>
    <cellStyle name="Hyperlink 37" xfId="12301"/>
    <cellStyle name="Hyperlink 38" xfId="12302"/>
    <cellStyle name="Hyperlink 39" xfId="12303"/>
    <cellStyle name="Hyperlink 4" xfId="12304"/>
    <cellStyle name="Hyperlink 40" xfId="12305"/>
    <cellStyle name="Hyperlink 41" xfId="12306"/>
    <cellStyle name="Hyperlink 42" xfId="12307"/>
    <cellStyle name="Hyperlink 43" xfId="12308"/>
    <cellStyle name="Hyperlink 44" xfId="12309"/>
    <cellStyle name="Hyperlink 45" xfId="12310"/>
    <cellStyle name="Hyperlink 46" xfId="12311"/>
    <cellStyle name="Hyperlink 47" xfId="12312"/>
    <cellStyle name="Hyperlink 48" xfId="12313"/>
    <cellStyle name="Hyperlink 49" xfId="12314"/>
    <cellStyle name="Hyperlink 5" xfId="12315"/>
    <cellStyle name="Hyperlink 50" xfId="12316"/>
    <cellStyle name="Hyperlink 51" xfId="12317"/>
    <cellStyle name="Hyperlink 52" xfId="12318"/>
    <cellStyle name="Hyperlink 53" xfId="12319"/>
    <cellStyle name="Hyperlink 54" xfId="12320"/>
    <cellStyle name="Hyperlink 55" xfId="12321"/>
    <cellStyle name="Hyperlink 56" xfId="12322"/>
    <cellStyle name="Hyperlink 57" xfId="12323"/>
    <cellStyle name="Hyperlink 58" xfId="12324"/>
    <cellStyle name="Hyperlink 59" xfId="12325"/>
    <cellStyle name="Hyperlink 6" xfId="12326"/>
    <cellStyle name="Hyperlink 60" xfId="12327"/>
    <cellStyle name="Hyperlink 61" xfId="12328"/>
    <cellStyle name="Hyperlink 62" xfId="12329"/>
    <cellStyle name="Hyperlink 63" xfId="12330"/>
    <cellStyle name="Hyperlink 64" xfId="12331"/>
    <cellStyle name="Hyperlink 65" xfId="12332"/>
    <cellStyle name="Hyperlink 66" xfId="12333"/>
    <cellStyle name="Hyperlink 67" xfId="12334"/>
    <cellStyle name="Hyperlink 68" xfId="12335"/>
    <cellStyle name="Hyperlink 69" xfId="12336"/>
    <cellStyle name="Hyperlink 7" xfId="12337"/>
    <cellStyle name="Hyperlink 70" xfId="12338"/>
    <cellStyle name="Hyperlink 71" xfId="12339"/>
    <cellStyle name="Hyperlink 72" xfId="12340"/>
    <cellStyle name="Hyperlink 73" xfId="12341"/>
    <cellStyle name="Hyperlink 74" xfId="12342"/>
    <cellStyle name="Hyperlink 75" xfId="12343"/>
    <cellStyle name="Hyperlink 76" xfId="12344"/>
    <cellStyle name="Hyperlink 77" xfId="12345"/>
    <cellStyle name="Hyperlink 78" xfId="12346"/>
    <cellStyle name="Hyperlink 79" xfId="12347"/>
    <cellStyle name="Hyperlink 8" xfId="12348"/>
    <cellStyle name="Hyperlink 80" xfId="12349"/>
    <cellStyle name="Hyperlink 81" xfId="12350"/>
    <cellStyle name="Hyperlink 82" xfId="12351"/>
    <cellStyle name="Hyperlink 83" xfId="12352"/>
    <cellStyle name="Hyperlink 9" xfId="12353"/>
    <cellStyle name="í â› [0.00]_Sheet1" xfId="12354"/>
    <cellStyle name="Iau?iue_130 nnd. are." xfId="12355"/>
    <cellStyle name="Îáű÷íűé__FES" xfId="12356"/>
    <cellStyle name="Îáû÷íûé_Ëèñò1" xfId="12357"/>
    <cellStyle name="indent_1" xfId="12358"/>
    <cellStyle name="Index" xfId="12359"/>
    <cellStyle name="Îňęđűâŕâřŕ˙ń˙ ăčďĺđńńűëęŕ" xfId="12360"/>
    <cellStyle name="Input" xfId="12361"/>
    <cellStyle name="Input [yellow]" xfId="12362"/>
    <cellStyle name="Input [yellow] 2" xfId="12363"/>
    <cellStyle name="Input [yellow] 2 10" xfId="12364"/>
    <cellStyle name="Input [yellow] 2 11" xfId="12365"/>
    <cellStyle name="Input [yellow] 2 12" xfId="12366"/>
    <cellStyle name="Input [yellow] 2 13" xfId="12367"/>
    <cellStyle name="Input [yellow] 2 14" xfId="12368"/>
    <cellStyle name="Input [yellow] 2 15" xfId="12369"/>
    <cellStyle name="Input [yellow] 2 2" xfId="12370"/>
    <cellStyle name="Input [yellow] 2 2 10" xfId="12371"/>
    <cellStyle name="Input [yellow] 2 2 11" xfId="12372"/>
    <cellStyle name="Input [yellow] 2 2 12" xfId="12373"/>
    <cellStyle name="Input [yellow] 2 2 13" xfId="12374"/>
    <cellStyle name="Input [yellow] 2 2 14" xfId="12375"/>
    <cellStyle name="Input [yellow] 2 2 2" xfId="12376"/>
    <cellStyle name="Input [yellow] 2 2 2 10" xfId="12377"/>
    <cellStyle name="Input [yellow] 2 2 2 2" xfId="12378"/>
    <cellStyle name="Input [yellow] 2 2 2 2 2" xfId="12379"/>
    <cellStyle name="Input [yellow] 2 2 2 2 3" xfId="12380"/>
    <cellStyle name="Input [yellow] 2 2 2 2 4" xfId="12381"/>
    <cellStyle name="Input [yellow] 2 2 2 2 5" xfId="12382"/>
    <cellStyle name="Input [yellow] 2 2 2 2 6" xfId="12383"/>
    <cellStyle name="Input [yellow] 2 2 2 2 7" xfId="12384"/>
    <cellStyle name="Input [yellow] 2 2 2 3" xfId="12385"/>
    <cellStyle name="Input [yellow] 2 2 2 3 2" xfId="12386"/>
    <cellStyle name="Input [yellow] 2 2 2 3 3" xfId="12387"/>
    <cellStyle name="Input [yellow] 2 2 2 3 4" xfId="12388"/>
    <cellStyle name="Input [yellow] 2 2 2 3 5" xfId="12389"/>
    <cellStyle name="Input [yellow] 2 2 2 3 6" xfId="12390"/>
    <cellStyle name="Input [yellow] 2 2 2 3 7" xfId="12391"/>
    <cellStyle name="Input [yellow] 2 2 2 4" xfId="12392"/>
    <cellStyle name="Input [yellow] 2 2 2 5" xfId="12393"/>
    <cellStyle name="Input [yellow] 2 2 2 6" xfId="12394"/>
    <cellStyle name="Input [yellow] 2 2 2 7" xfId="12395"/>
    <cellStyle name="Input [yellow] 2 2 2 8" xfId="12396"/>
    <cellStyle name="Input [yellow] 2 2 2 9" xfId="12397"/>
    <cellStyle name="Input [yellow] 2 2 3" xfId="12398"/>
    <cellStyle name="Input [yellow] 2 2 3 2" xfId="12399"/>
    <cellStyle name="Input [yellow] 2 2 3 3" xfId="12400"/>
    <cellStyle name="Input [yellow] 2 2 3 4" xfId="12401"/>
    <cellStyle name="Input [yellow] 2 2 3 5" xfId="12402"/>
    <cellStyle name="Input [yellow] 2 2 3 6" xfId="12403"/>
    <cellStyle name="Input [yellow] 2 2 3 7" xfId="12404"/>
    <cellStyle name="Input [yellow] 2 2 4" xfId="12405"/>
    <cellStyle name="Input [yellow] 2 2 4 2" xfId="12406"/>
    <cellStyle name="Input [yellow] 2 2 4 3" xfId="12407"/>
    <cellStyle name="Input [yellow] 2 2 4 4" xfId="12408"/>
    <cellStyle name="Input [yellow] 2 2 4 5" xfId="12409"/>
    <cellStyle name="Input [yellow] 2 2 4 6" xfId="12410"/>
    <cellStyle name="Input [yellow] 2 2 4 7" xfId="12411"/>
    <cellStyle name="Input [yellow] 2 2 5" xfId="12412"/>
    <cellStyle name="Input [yellow] 2 2 6" xfId="12413"/>
    <cellStyle name="Input [yellow] 2 2 7" xfId="12414"/>
    <cellStyle name="Input [yellow] 2 2 8" xfId="12415"/>
    <cellStyle name="Input [yellow] 2 2 9" xfId="12416"/>
    <cellStyle name="Input [yellow] 2 3" xfId="12417"/>
    <cellStyle name="Input [yellow] 2 3 10" xfId="12418"/>
    <cellStyle name="Input [yellow] 2 3 11" xfId="12419"/>
    <cellStyle name="Input [yellow] 2 3 12" xfId="12420"/>
    <cellStyle name="Input [yellow] 2 3 13" xfId="12421"/>
    <cellStyle name="Input [yellow] 2 3 14" xfId="12422"/>
    <cellStyle name="Input [yellow] 2 3 2" xfId="12423"/>
    <cellStyle name="Input [yellow] 2 3 2 10" xfId="12424"/>
    <cellStyle name="Input [yellow] 2 3 2 2" xfId="12425"/>
    <cellStyle name="Input [yellow] 2 3 2 2 2" xfId="12426"/>
    <cellStyle name="Input [yellow] 2 3 2 2 3" xfId="12427"/>
    <cellStyle name="Input [yellow] 2 3 2 2 4" xfId="12428"/>
    <cellStyle name="Input [yellow] 2 3 2 2 5" xfId="12429"/>
    <cellStyle name="Input [yellow] 2 3 2 2 6" xfId="12430"/>
    <cellStyle name="Input [yellow] 2 3 2 2 7" xfId="12431"/>
    <cellStyle name="Input [yellow] 2 3 2 3" xfId="12432"/>
    <cellStyle name="Input [yellow] 2 3 2 3 2" xfId="12433"/>
    <cellStyle name="Input [yellow] 2 3 2 3 3" xfId="12434"/>
    <cellStyle name="Input [yellow] 2 3 2 3 4" xfId="12435"/>
    <cellStyle name="Input [yellow] 2 3 2 3 5" xfId="12436"/>
    <cellStyle name="Input [yellow] 2 3 2 3 6" xfId="12437"/>
    <cellStyle name="Input [yellow] 2 3 2 3 7" xfId="12438"/>
    <cellStyle name="Input [yellow] 2 3 2 4" xfId="12439"/>
    <cellStyle name="Input [yellow] 2 3 2 5" xfId="12440"/>
    <cellStyle name="Input [yellow] 2 3 2 6" xfId="12441"/>
    <cellStyle name="Input [yellow] 2 3 2 7" xfId="12442"/>
    <cellStyle name="Input [yellow] 2 3 2 8" xfId="12443"/>
    <cellStyle name="Input [yellow] 2 3 2 9" xfId="12444"/>
    <cellStyle name="Input [yellow] 2 3 3" xfId="12445"/>
    <cellStyle name="Input [yellow] 2 3 3 2" xfId="12446"/>
    <cellStyle name="Input [yellow] 2 3 3 3" xfId="12447"/>
    <cellStyle name="Input [yellow] 2 3 3 4" xfId="12448"/>
    <cellStyle name="Input [yellow] 2 3 3 5" xfId="12449"/>
    <cellStyle name="Input [yellow] 2 3 3 6" xfId="12450"/>
    <cellStyle name="Input [yellow] 2 3 3 7" xfId="12451"/>
    <cellStyle name="Input [yellow] 2 3 4" xfId="12452"/>
    <cellStyle name="Input [yellow] 2 3 4 2" xfId="12453"/>
    <cellStyle name="Input [yellow] 2 3 4 3" xfId="12454"/>
    <cellStyle name="Input [yellow] 2 3 4 4" xfId="12455"/>
    <cellStyle name="Input [yellow] 2 3 4 5" xfId="12456"/>
    <cellStyle name="Input [yellow] 2 3 4 6" xfId="12457"/>
    <cellStyle name="Input [yellow] 2 3 4 7" xfId="12458"/>
    <cellStyle name="Input [yellow] 2 3 5" xfId="12459"/>
    <cellStyle name="Input [yellow] 2 3 6" xfId="12460"/>
    <cellStyle name="Input [yellow] 2 3 7" xfId="12461"/>
    <cellStyle name="Input [yellow] 2 3 8" xfId="12462"/>
    <cellStyle name="Input [yellow] 2 3 9" xfId="12463"/>
    <cellStyle name="Input [yellow] 2 4" xfId="12464"/>
    <cellStyle name="Input [yellow] 2 4 10" xfId="12465"/>
    <cellStyle name="Input [yellow] 2 4 11" xfId="12466"/>
    <cellStyle name="Input [yellow] 2 4 12" xfId="12467"/>
    <cellStyle name="Input [yellow] 2 4 13" xfId="12468"/>
    <cellStyle name="Input [yellow] 2 4 14" xfId="12469"/>
    <cellStyle name="Input [yellow] 2 4 2" xfId="12470"/>
    <cellStyle name="Input [yellow] 2 4 2 10" xfId="12471"/>
    <cellStyle name="Input [yellow] 2 4 2 2" xfId="12472"/>
    <cellStyle name="Input [yellow] 2 4 2 2 2" xfId="12473"/>
    <cellStyle name="Input [yellow] 2 4 2 2 3" xfId="12474"/>
    <cellStyle name="Input [yellow] 2 4 2 2 4" xfId="12475"/>
    <cellStyle name="Input [yellow] 2 4 2 2 5" xfId="12476"/>
    <cellStyle name="Input [yellow] 2 4 2 2 6" xfId="12477"/>
    <cellStyle name="Input [yellow] 2 4 2 2 7" xfId="12478"/>
    <cellStyle name="Input [yellow] 2 4 2 3" xfId="12479"/>
    <cellStyle name="Input [yellow] 2 4 2 3 2" xfId="12480"/>
    <cellStyle name="Input [yellow] 2 4 2 3 3" xfId="12481"/>
    <cellStyle name="Input [yellow] 2 4 2 3 4" xfId="12482"/>
    <cellStyle name="Input [yellow] 2 4 2 3 5" xfId="12483"/>
    <cellStyle name="Input [yellow] 2 4 2 3 6" xfId="12484"/>
    <cellStyle name="Input [yellow] 2 4 2 3 7" xfId="12485"/>
    <cellStyle name="Input [yellow] 2 4 2 4" xfId="12486"/>
    <cellStyle name="Input [yellow] 2 4 2 5" xfId="12487"/>
    <cellStyle name="Input [yellow] 2 4 2 6" xfId="12488"/>
    <cellStyle name="Input [yellow] 2 4 2 7" xfId="12489"/>
    <cellStyle name="Input [yellow] 2 4 2 8" xfId="12490"/>
    <cellStyle name="Input [yellow] 2 4 2 9" xfId="12491"/>
    <cellStyle name="Input [yellow] 2 4 3" xfId="12492"/>
    <cellStyle name="Input [yellow] 2 4 3 2" xfId="12493"/>
    <cellStyle name="Input [yellow] 2 4 3 3" xfId="12494"/>
    <cellStyle name="Input [yellow] 2 4 3 4" xfId="12495"/>
    <cellStyle name="Input [yellow] 2 4 3 5" xfId="12496"/>
    <cellStyle name="Input [yellow] 2 4 3 6" xfId="12497"/>
    <cellStyle name="Input [yellow] 2 4 3 7" xfId="12498"/>
    <cellStyle name="Input [yellow] 2 4 4" xfId="12499"/>
    <cellStyle name="Input [yellow] 2 4 4 2" xfId="12500"/>
    <cellStyle name="Input [yellow] 2 4 4 3" xfId="12501"/>
    <cellStyle name="Input [yellow] 2 4 4 4" xfId="12502"/>
    <cellStyle name="Input [yellow] 2 4 4 5" xfId="12503"/>
    <cellStyle name="Input [yellow] 2 4 4 6" xfId="12504"/>
    <cellStyle name="Input [yellow] 2 4 4 7" xfId="12505"/>
    <cellStyle name="Input [yellow] 2 4 5" xfId="12506"/>
    <cellStyle name="Input [yellow] 2 4 6" xfId="12507"/>
    <cellStyle name="Input [yellow] 2 4 7" xfId="12508"/>
    <cellStyle name="Input [yellow] 2 4 8" xfId="12509"/>
    <cellStyle name="Input [yellow] 2 4 9" xfId="12510"/>
    <cellStyle name="Input [yellow] 2 5" xfId="12511"/>
    <cellStyle name="Input [yellow] 2 5 10" xfId="12512"/>
    <cellStyle name="Input [yellow] 2 5 11" xfId="12513"/>
    <cellStyle name="Input [yellow] 2 5 12" xfId="12514"/>
    <cellStyle name="Input [yellow] 2 5 13" xfId="12515"/>
    <cellStyle name="Input [yellow] 2 5 14" xfId="12516"/>
    <cellStyle name="Input [yellow] 2 5 2" xfId="12517"/>
    <cellStyle name="Input [yellow] 2 5 2 10" xfId="12518"/>
    <cellStyle name="Input [yellow] 2 5 2 2" xfId="12519"/>
    <cellStyle name="Input [yellow] 2 5 2 2 2" xfId="12520"/>
    <cellStyle name="Input [yellow] 2 5 2 2 3" xfId="12521"/>
    <cellStyle name="Input [yellow] 2 5 2 2 4" xfId="12522"/>
    <cellStyle name="Input [yellow] 2 5 2 2 5" xfId="12523"/>
    <cellStyle name="Input [yellow] 2 5 2 2 6" xfId="12524"/>
    <cellStyle name="Input [yellow] 2 5 2 2 7" xfId="12525"/>
    <cellStyle name="Input [yellow] 2 5 2 3" xfId="12526"/>
    <cellStyle name="Input [yellow] 2 5 2 3 2" xfId="12527"/>
    <cellStyle name="Input [yellow] 2 5 2 3 3" xfId="12528"/>
    <cellStyle name="Input [yellow] 2 5 2 3 4" xfId="12529"/>
    <cellStyle name="Input [yellow] 2 5 2 3 5" xfId="12530"/>
    <cellStyle name="Input [yellow] 2 5 2 3 6" xfId="12531"/>
    <cellStyle name="Input [yellow] 2 5 2 3 7" xfId="12532"/>
    <cellStyle name="Input [yellow] 2 5 2 4" xfId="12533"/>
    <cellStyle name="Input [yellow] 2 5 2 5" xfId="12534"/>
    <cellStyle name="Input [yellow] 2 5 2 6" xfId="12535"/>
    <cellStyle name="Input [yellow] 2 5 2 7" xfId="12536"/>
    <cellStyle name="Input [yellow] 2 5 2 8" xfId="12537"/>
    <cellStyle name="Input [yellow] 2 5 2 9" xfId="12538"/>
    <cellStyle name="Input [yellow] 2 5 3" xfId="12539"/>
    <cellStyle name="Input [yellow] 2 5 3 2" xfId="12540"/>
    <cellStyle name="Input [yellow] 2 5 3 3" xfId="12541"/>
    <cellStyle name="Input [yellow] 2 5 3 4" xfId="12542"/>
    <cellStyle name="Input [yellow] 2 5 3 5" xfId="12543"/>
    <cellStyle name="Input [yellow] 2 5 3 6" xfId="12544"/>
    <cellStyle name="Input [yellow] 2 5 3 7" xfId="12545"/>
    <cellStyle name="Input [yellow] 2 5 4" xfId="12546"/>
    <cellStyle name="Input [yellow] 2 5 4 2" xfId="12547"/>
    <cellStyle name="Input [yellow] 2 5 4 3" xfId="12548"/>
    <cellStyle name="Input [yellow] 2 5 4 4" xfId="12549"/>
    <cellStyle name="Input [yellow] 2 5 4 5" xfId="12550"/>
    <cellStyle name="Input [yellow] 2 5 4 6" xfId="12551"/>
    <cellStyle name="Input [yellow] 2 5 4 7" xfId="12552"/>
    <cellStyle name="Input [yellow] 2 5 5" xfId="12553"/>
    <cellStyle name="Input [yellow] 2 5 6" xfId="12554"/>
    <cellStyle name="Input [yellow] 2 5 7" xfId="12555"/>
    <cellStyle name="Input [yellow] 2 5 8" xfId="12556"/>
    <cellStyle name="Input [yellow] 2 5 9" xfId="12557"/>
    <cellStyle name="Input [yellow] 2 6" xfId="12558"/>
    <cellStyle name="Input [yellow] 2 6 10" xfId="12559"/>
    <cellStyle name="Input [yellow] 2 6 2" xfId="12560"/>
    <cellStyle name="Input [yellow] 2 6 2 2" xfId="12561"/>
    <cellStyle name="Input [yellow] 2 6 2 3" xfId="12562"/>
    <cellStyle name="Input [yellow] 2 6 2 4" xfId="12563"/>
    <cellStyle name="Input [yellow] 2 6 2 5" xfId="12564"/>
    <cellStyle name="Input [yellow] 2 6 2 6" xfId="12565"/>
    <cellStyle name="Input [yellow] 2 6 2 7" xfId="12566"/>
    <cellStyle name="Input [yellow] 2 6 3" xfId="12567"/>
    <cellStyle name="Input [yellow] 2 6 3 2" xfId="12568"/>
    <cellStyle name="Input [yellow] 2 6 3 3" xfId="12569"/>
    <cellStyle name="Input [yellow] 2 6 3 4" xfId="12570"/>
    <cellStyle name="Input [yellow] 2 6 3 5" xfId="12571"/>
    <cellStyle name="Input [yellow] 2 6 3 6" xfId="12572"/>
    <cellStyle name="Input [yellow] 2 6 3 7" xfId="12573"/>
    <cellStyle name="Input [yellow] 2 6 4" xfId="12574"/>
    <cellStyle name="Input [yellow] 2 6 5" xfId="12575"/>
    <cellStyle name="Input [yellow] 2 6 6" xfId="12576"/>
    <cellStyle name="Input [yellow] 2 6 7" xfId="12577"/>
    <cellStyle name="Input [yellow] 2 6 8" xfId="12578"/>
    <cellStyle name="Input [yellow] 2 6 9" xfId="12579"/>
    <cellStyle name="Input [yellow] 2 7" xfId="12580"/>
    <cellStyle name="Input [yellow] 2 7 2" xfId="12581"/>
    <cellStyle name="Input [yellow] 2 7 3" xfId="12582"/>
    <cellStyle name="Input [yellow] 2 7 4" xfId="12583"/>
    <cellStyle name="Input [yellow] 2 7 5" xfId="12584"/>
    <cellStyle name="Input [yellow] 2 7 6" xfId="12585"/>
    <cellStyle name="Input [yellow] 2 7 7" xfId="12586"/>
    <cellStyle name="Input [yellow] 2 8" xfId="12587"/>
    <cellStyle name="Input [yellow] 2 8 2" xfId="12588"/>
    <cellStyle name="Input [yellow] 2 8 3" xfId="12589"/>
    <cellStyle name="Input [yellow] 2 8 4" xfId="12590"/>
    <cellStyle name="Input [yellow] 2 8 5" xfId="12591"/>
    <cellStyle name="Input [yellow] 2 8 6" xfId="12592"/>
    <cellStyle name="Input [yellow] 2 8 7" xfId="12593"/>
    <cellStyle name="Input [yellow] 2 9" xfId="12594"/>
    <cellStyle name="Input [yellow] 3" xfId="12595"/>
    <cellStyle name="Input 10" xfId="12596"/>
    <cellStyle name="Input 10 2" xfId="12597"/>
    <cellStyle name="Input 10 3" xfId="12598"/>
    <cellStyle name="Input 10 4" xfId="12599"/>
    <cellStyle name="Input 10 5" xfId="12600"/>
    <cellStyle name="Input 10 6" xfId="12601"/>
    <cellStyle name="Input 10 7" xfId="12602"/>
    <cellStyle name="Input 100" xfId="12603"/>
    <cellStyle name="Input 101" xfId="12604"/>
    <cellStyle name="Input 102" xfId="12605"/>
    <cellStyle name="Input 103" xfId="12606"/>
    <cellStyle name="Input 104" xfId="12607"/>
    <cellStyle name="Input 105" xfId="12608"/>
    <cellStyle name="Input 106" xfId="12609"/>
    <cellStyle name="Input 107" xfId="12610"/>
    <cellStyle name="Input 108" xfId="12611"/>
    <cellStyle name="Input 109" xfId="12612"/>
    <cellStyle name="Input 11" xfId="12613"/>
    <cellStyle name="Input 11 2" xfId="12614"/>
    <cellStyle name="Input 11 3" xfId="12615"/>
    <cellStyle name="Input 11 4" xfId="12616"/>
    <cellStyle name="Input 11 5" xfId="12617"/>
    <cellStyle name="Input 11 6" xfId="12618"/>
    <cellStyle name="Input 11 7" xfId="12619"/>
    <cellStyle name="Input 110" xfId="12620"/>
    <cellStyle name="Input 111" xfId="12621"/>
    <cellStyle name="Input 112" xfId="12622"/>
    <cellStyle name="Input 113" xfId="12623"/>
    <cellStyle name="Input 114" xfId="12624"/>
    <cellStyle name="Input 115" xfId="12625"/>
    <cellStyle name="Input 116" xfId="12626"/>
    <cellStyle name="Input 117" xfId="12627"/>
    <cellStyle name="Input 118" xfId="12628"/>
    <cellStyle name="Input 119" xfId="12629"/>
    <cellStyle name="Input 12" xfId="12630"/>
    <cellStyle name="Input 12 2" xfId="12631"/>
    <cellStyle name="Input 12 3" xfId="12632"/>
    <cellStyle name="Input 12 4" xfId="12633"/>
    <cellStyle name="Input 12 5" xfId="12634"/>
    <cellStyle name="Input 12 6" xfId="12635"/>
    <cellStyle name="Input 12 7" xfId="12636"/>
    <cellStyle name="Input 120" xfId="12637"/>
    <cellStyle name="Input 121" xfId="12638"/>
    <cellStyle name="Input 122" xfId="12639"/>
    <cellStyle name="Input 123" xfId="12640"/>
    <cellStyle name="Input 124" xfId="12641"/>
    <cellStyle name="Input 125" xfId="12642"/>
    <cellStyle name="Input 126" xfId="12643"/>
    <cellStyle name="Input 127" xfId="12644"/>
    <cellStyle name="Input 128" xfId="12645"/>
    <cellStyle name="Input 129" xfId="12646"/>
    <cellStyle name="Input 13" xfId="12647"/>
    <cellStyle name="Input 130" xfId="12648"/>
    <cellStyle name="Input 131" xfId="12649"/>
    <cellStyle name="Input 132" xfId="12650"/>
    <cellStyle name="Input 133" xfId="12651"/>
    <cellStyle name="Input 134" xfId="12652"/>
    <cellStyle name="Input 135" xfId="12653"/>
    <cellStyle name="Input 136" xfId="12654"/>
    <cellStyle name="Input 14" xfId="12655"/>
    <cellStyle name="Input 15" xfId="12656"/>
    <cellStyle name="Input 16" xfId="12657"/>
    <cellStyle name="Input 17" xfId="12658"/>
    <cellStyle name="Input 18" xfId="12659"/>
    <cellStyle name="Input 19" xfId="12660"/>
    <cellStyle name="Input 2" xfId="12661"/>
    <cellStyle name="Input 2 10" xfId="12662"/>
    <cellStyle name="Input 2 11" xfId="12663"/>
    <cellStyle name="Input 2 12" xfId="12664"/>
    <cellStyle name="Input 2 13" xfId="12665"/>
    <cellStyle name="Input 2 14" xfId="12666"/>
    <cellStyle name="Input 2 15" xfId="12667"/>
    <cellStyle name="Input 2 16" xfId="12668"/>
    <cellStyle name="Input 2 17" xfId="12669"/>
    <cellStyle name="Input 2 18" xfId="12670"/>
    <cellStyle name="Input 2 2" xfId="12671"/>
    <cellStyle name="Input 2 2 10" xfId="12672"/>
    <cellStyle name="Input 2 2 11" xfId="12673"/>
    <cellStyle name="Input 2 2 12" xfId="12674"/>
    <cellStyle name="Input 2 2 13" xfId="12675"/>
    <cellStyle name="Input 2 2 14" xfId="12676"/>
    <cellStyle name="Input 2 2 2" xfId="12677"/>
    <cellStyle name="Input 2 2 2 10" xfId="12678"/>
    <cellStyle name="Input 2 2 2 2" xfId="12679"/>
    <cellStyle name="Input 2 2 2 2 2" xfId="12680"/>
    <cellStyle name="Input 2 2 2 2 3" xfId="12681"/>
    <cellStyle name="Input 2 2 2 2 4" xfId="12682"/>
    <cellStyle name="Input 2 2 2 2 5" xfId="12683"/>
    <cellStyle name="Input 2 2 2 2 6" xfId="12684"/>
    <cellStyle name="Input 2 2 2 2 7" xfId="12685"/>
    <cellStyle name="Input 2 2 2 3" xfId="12686"/>
    <cellStyle name="Input 2 2 2 3 2" xfId="12687"/>
    <cellStyle name="Input 2 2 2 3 3" xfId="12688"/>
    <cellStyle name="Input 2 2 2 3 4" xfId="12689"/>
    <cellStyle name="Input 2 2 2 3 5" xfId="12690"/>
    <cellStyle name="Input 2 2 2 3 6" xfId="12691"/>
    <cellStyle name="Input 2 2 2 3 7" xfId="12692"/>
    <cellStyle name="Input 2 2 2 4" xfId="12693"/>
    <cellStyle name="Input 2 2 2 5" xfId="12694"/>
    <cellStyle name="Input 2 2 2 6" xfId="12695"/>
    <cellStyle name="Input 2 2 2 7" xfId="12696"/>
    <cellStyle name="Input 2 2 2 8" xfId="12697"/>
    <cellStyle name="Input 2 2 2 9" xfId="12698"/>
    <cellStyle name="Input 2 2 3" xfId="12699"/>
    <cellStyle name="Input 2 2 3 2" xfId="12700"/>
    <cellStyle name="Input 2 2 3 3" xfId="12701"/>
    <cellStyle name="Input 2 2 3 4" xfId="12702"/>
    <cellStyle name="Input 2 2 3 5" xfId="12703"/>
    <cellStyle name="Input 2 2 3 6" xfId="12704"/>
    <cellStyle name="Input 2 2 3 7" xfId="12705"/>
    <cellStyle name="Input 2 2 4" xfId="12706"/>
    <cellStyle name="Input 2 2 4 2" xfId="12707"/>
    <cellStyle name="Input 2 2 4 3" xfId="12708"/>
    <cellStyle name="Input 2 2 4 4" xfId="12709"/>
    <cellStyle name="Input 2 2 4 5" xfId="12710"/>
    <cellStyle name="Input 2 2 4 6" xfId="12711"/>
    <cellStyle name="Input 2 2 4 7" xfId="12712"/>
    <cellStyle name="Input 2 2 5" xfId="12713"/>
    <cellStyle name="Input 2 2 6" xfId="12714"/>
    <cellStyle name="Input 2 2 7" xfId="12715"/>
    <cellStyle name="Input 2 2 8" xfId="12716"/>
    <cellStyle name="Input 2 2 9" xfId="12717"/>
    <cellStyle name="Input 2 3" xfId="12718"/>
    <cellStyle name="Input 2 3 10" xfId="12719"/>
    <cellStyle name="Input 2 3 11" xfId="12720"/>
    <cellStyle name="Input 2 3 12" xfId="12721"/>
    <cellStyle name="Input 2 3 13" xfId="12722"/>
    <cellStyle name="Input 2 3 14" xfId="12723"/>
    <cellStyle name="Input 2 3 2" xfId="12724"/>
    <cellStyle name="Input 2 3 2 10" xfId="12725"/>
    <cellStyle name="Input 2 3 2 2" xfId="12726"/>
    <cellStyle name="Input 2 3 2 2 2" xfId="12727"/>
    <cellStyle name="Input 2 3 2 2 3" xfId="12728"/>
    <cellStyle name="Input 2 3 2 2 4" xfId="12729"/>
    <cellStyle name="Input 2 3 2 2 5" xfId="12730"/>
    <cellStyle name="Input 2 3 2 2 6" xfId="12731"/>
    <cellStyle name="Input 2 3 2 2 7" xfId="12732"/>
    <cellStyle name="Input 2 3 2 3" xfId="12733"/>
    <cellStyle name="Input 2 3 2 3 2" xfId="12734"/>
    <cellStyle name="Input 2 3 2 3 3" xfId="12735"/>
    <cellStyle name="Input 2 3 2 3 4" xfId="12736"/>
    <cellStyle name="Input 2 3 2 3 5" xfId="12737"/>
    <cellStyle name="Input 2 3 2 3 6" xfId="12738"/>
    <cellStyle name="Input 2 3 2 3 7" xfId="12739"/>
    <cellStyle name="Input 2 3 2 4" xfId="12740"/>
    <cellStyle name="Input 2 3 2 5" xfId="12741"/>
    <cellStyle name="Input 2 3 2 6" xfId="12742"/>
    <cellStyle name="Input 2 3 2 7" xfId="12743"/>
    <cellStyle name="Input 2 3 2 8" xfId="12744"/>
    <cellStyle name="Input 2 3 2 9" xfId="12745"/>
    <cellStyle name="Input 2 3 3" xfId="12746"/>
    <cellStyle name="Input 2 3 3 2" xfId="12747"/>
    <cellStyle name="Input 2 3 3 3" xfId="12748"/>
    <cellStyle name="Input 2 3 3 4" xfId="12749"/>
    <cellStyle name="Input 2 3 3 5" xfId="12750"/>
    <cellStyle name="Input 2 3 3 6" xfId="12751"/>
    <cellStyle name="Input 2 3 3 7" xfId="12752"/>
    <cellStyle name="Input 2 3 4" xfId="12753"/>
    <cellStyle name="Input 2 3 4 2" xfId="12754"/>
    <cellStyle name="Input 2 3 4 3" xfId="12755"/>
    <cellStyle name="Input 2 3 4 4" xfId="12756"/>
    <cellStyle name="Input 2 3 4 5" xfId="12757"/>
    <cellStyle name="Input 2 3 4 6" xfId="12758"/>
    <cellStyle name="Input 2 3 4 7" xfId="12759"/>
    <cellStyle name="Input 2 3 5" xfId="12760"/>
    <cellStyle name="Input 2 3 6" xfId="12761"/>
    <cellStyle name="Input 2 3 7" xfId="12762"/>
    <cellStyle name="Input 2 3 8" xfId="12763"/>
    <cellStyle name="Input 2 3 9" xfId="12764"/>
    <cellStyle name="Input 2 4" xfId="12765"/>
    <cellStyle name="Input 2 4 10" xfId="12766"/>
    <cellStyle name="Input 2 4 11" xfId="12767"/>
    <cellStyle name="Input 2 4 12" xfId="12768"/>
    <cellStyle name="Input 2 4 13" xfId="12769"/>
    <cellStyle name="Input 2 4 14" xfId="12770"/>
    <cellStyle name="Input 2 4 2" xfId="12771"/>
    <cellStyle name="Input 2 4 2 10" xfId="12772"/>
    <cellStyle name="Input 2 4 2 2" xfId="12773"/>
    <cellStyle name="Input 2 4 2 2 2" xfId="12774"/>
    <cellStyle name="Input 2 4 2 2 3" xfId="12775"/>
    <cellStyle name="Input 2 4 2 2 4" xfId="12776"/>
    <cellStyle name="Input 2 4 2 2 5" xfId="12777"/>
    <cellStyle name="Input 2 4 2 2 6" xfId="12778"/>
    <cellStyle name="Input 2 4 2 2 7" xfId="12779"/>
    <cellStyle name="Input 2 4 2 3" xfId="12780"/>
    <cellStyle name="Input 2 4 2 3 2" xfId="12781"/>
    <cellStyle name="Input 2 4 2 3 3" xfId="12782"/>
    <cellStyle name="Input 2 4 2 3 4" xfId="12783"/>
    <cellStyle name="Input 2 4 2 3 5" xfId="12784"/>
    <cellStyle name="Input 2 4 2 3 6" xfId="12785"/>
    <cellStyle name="Input 2 4 2 3 7" xfId="12786"/>
    <cellStyle name="Input 2 4 2 4" xfId="12787"/>
    <cellStyle name="Input 2 4 2 5" xfId="12788"/>
    <cellStyle name="Input 2 4 2 6" xfId="12789"/>
    <cellStyle name="Input 2 4 2 7" xfId="12790"/>
    <cellStyle name="Input 2 4 2 8" xfId="12791"/>
    <cellStyle name="Input 2 4 2 9" xfId="12792"/>
    <cellStyle name="Input 2 4 3" xfId="12793"/>
    <cellStyle name="Input 2 4 3 2" xfId="12794"/>
    <cellStyle name="Input 2 4 3 3" xfId="12795"/>
    <cellStyle name="Input 2 4 3 4" xfId="12796"/>
    <cellStyle name="Input 2 4 3 5" xfId="12797"/>
    <cellStyle name="Input 2 4 3 6" xfId="12798"/>
    <cellStyle name="Input 2 4 3 7" xfId="12799"/>
    <cellStyle name="Input 2 4 4" xfId="12800"/>
    <cellStyle name="Input 2 4 4 2" xfId="12801"/>
    <cellStyle name="Input 2 4 4 3" xfId="12802"/>
    <cellStyle name="Input 2 4 4 4" xfId="12803"/>
    <cellStyle name="Input 2 4 4 5" xfId="12804"/>
    <cellStyle name="Input 2 4 4 6" xfId="12805"/>
    <cellStyle name="Input 2 4 4 7" xfId="12806"/>
    <cellStyle name="Input 2 4 5" xfId="12807"/>
    <cellStyle name="Input 2 4 6" xfId="12808"/>
    <cellStyle name="Input 2 4 7" xfId="12809"/>
    <cellStyle name="Input 2 4 8" xfId="12810"/>
    <cellStyle name="Input 2 4 9" xfId="12811"/>
    <cellStyle name="Input 2 5" xfId="12812"/>
    <cellStyle name="Input 2 5 10" xfId="12813"/>
    <cellStyle name="Input 2 5 11" xfId="12814"/>
    <cellStyle name="Input 2 5 12" xfId="12815"/>
    <cellStyle name="Input 2 5 13" xfId="12816"/>
    <cellStyle name="Input 2 5 14" xfId="12817"/>
    <cellStyle name="Input 2 5 2" xfId="12818"/>
    <cellStyle name="Input 2 5 2 10" xfId="12819"/>
    <cellStyle name="Input 2 5 2 2" xfId="12820"/>
    <cellStyle name="Input 2 5 2 2 2" xfId="12821"/>
    <cellStyle name="Input 2 5 2 2 3" xfId="12822"/>
    <cellStyle name="Input 2 5 2 2 4" xfId="12823"/>
    <cellStyle name="Input 2 5 2 2 5" xfId="12824"/>
    <cellStyle name="Input 2 5 2 2 6" xfId="12825"/>
    <cellStyle name="Input 2 5 2 2 7" xfId="12826"/>
    <cellStyle name="Input 2 5 2 3" xfId="12827"/>
    <cellStyle name="Input 2 5 2 3 2" xfId="12828"/>
    <cellStyle name="Input 2 5 2 3 3" xfId="12829"/>
    <cellStyle name="Input 2 5 2 3 4" xfId="12830"/>
    <cellStyle name="Input 2 5 2 3 5" xfId="12831"/>
    <cellStyle name="Input 2 5 2 3 6" xfId="12832"/>
    <cellStyle name="Input 2 5 2 3 7" xfId="12833"/>
    <cellStyle name="Input 2 5 2 4" xfId="12834"/>
    <cellStyle name="Input 2 5 2 5" xfId="12835"/>
    <cellStyle name="Input 2 5 2 6" xfId="12836"/>
    <cellStyle name="Input 2 5 2 7" xfId="12837"/>
    <cellStyle name="Input 2 5 2 8" xfId="12838"/>
    <cellStyle name="Input 2 5 2 9" xfId="12839"/>
    <cellStyle name="Input 2 5 3" xfId="12840"/>
    <cellStyle name="Input 2 5 3 2" xfId="12841"/>
    <cellStyle name="Input 2 5 3 3" xfId="12842"/>
    <cellStyle name="Input 2 5 3 4" xfId="12843"/>
    <cellStyle name="Input 2 5 3 5" xfId="12844"/>
    <cellStyle name="Input 2 5 3 6" xfId="12845"/>
    <cellStyle name="Input 2 5 3 7" xfId="12846"/>
    <cellStyle name="Input 2 5 4" xfId="12847"/>
    <cellStyle name="Input 2 5 4 2" xfId="12848"/>
    <cellStyle name="Input 2 5 4 3" xfId="12849"/>
    <cellStyle name="Input 2 5 4 4" xfId="12850"/>
    <cellStyle name="Input 2 5 4 5" xfId="12851"/>
    <cellStyle name="Input 2 5 4 6" xfId="12852"/>
    <cellStyle name="Input 2 5 4 7" xfId="12853"/>
    <cellStyle name="Input 2 5 5" xfId="12854"/>
    <cellStyle name="Input 2 5 6" xfId="12855"/>
    <cellStyle name="Input 2 5 7" xfId="12856"/>
    <cellStyle name="Input 2 5 8" xfId="12857"/>
    <cellStyle name="Input 2 5 9" xfId="12858"/>
    <cellStyle name="Input 2 6" xfId="12859"/>
    <cellStyle name="Input 2 6 10" xfId="12860"/>
    <cellStyle name="Input 2 6 2" xfId="12861"/>
    <cellStyle name="Input 2 6 2 2" xfId="12862"/>
    <cellStyle name="Input 2 6 2 3" xfId="12863"/>
    <cellStyle name="Input 2 6 2 4" xfId="12864"/>
    <cellStyle name="Input 2 6 2 5" xfId="12865"/>
    <cellStyle name="Input 2 6 2 6" xfId="12866"/>
    <cellStyle name="Input 2 6 2 7" xfId="12867"/>
    <cellStyle name="Input 2 6 3" xfId="12868"/>
    <cellStyle name="Input 2 6 3 2" xfId="12869"/>
    <cellStyle name="Input 2 6 3 3" xfId="12870"/>
    <cellStyle name="Input 2 6 3 4" xfId="12871"/>
    <cellStyle name="Input 2 6 3 5" xfId="12872"/>
    <cellStyle name="Input 2 6 3 6" xfId="12873"/>
    <cellStyle name="Input 2 6 3 7" xfId="12874"/>
    <cellStyle name="Input 2 6 4" xfId="12875"/>
    <cellStyle name="Input 2 6 5" xfId="12876"/>
    <cellStyle name="Input 2 6 6" xfId="12877"/>
    <cellStyle name="Input 2 6 7" xfId="12878"/>
    <cellStyle name="Input 2 6 8" xfId="12879"/>
    <cellStyle name="Input 2 6 9" xfId="12880"/>
    <cellStyle name="Input 2 7" xfId="12881"/>
    <cellStyle name="Input 2 7 10" xfId="12882"/>
    <cellStyle name="Input 2 7 2" xfId="12883"/>
    <cellStyle name="Input 2 7 2 2" xfId="12884"/>
    <cellStyle name="Input 2 7 2 3" xfId="12885"/>
    <cellStyle name="Input 2 7 2 4" xfId="12886"/>
    <cellStyle name="Input 2 7 2 5" xfId="12887"/>
    <cellStyle name="Input 2 7 2 6" xfId="12888"/>
    <cellStyle name="Input 2 7 2 7" xfId="12889"/>
    <cellStyle name="Input 2 7 3" xfId="12890"/>
    <cellStyle name="Input 2 7 3 2" xfId="12891"/>
    <cellStyle name="Input 2 7 3 3" xfId="12892"/>
    <cellStyle name="Input 2 7 3 4" xfId="12893"/>
    <cellStyle name="Input 2 7 3 5" xfId="12894"/>
    <cellStyle name="Input 2 7 3 6" xfId="12895"/>
    <cellStyle name="Input 2 7 3 7" xfId="12896"/>
    <cellStyle name="Input 2 7 4" xfId="12897"/>
    <cellStyle name="Input 2 7 5" xfId="12898"/>
    <cellStyle name="Input 2 7 6" xfId="12899"/>
    <cellStyle name="Input 2 7 7" xfId="12900"/>
    <cellStyle name="Input 2 7 8" xfId="12901"/>
    <cellStyle name="Input 2 7 9" xfId="12902"/>
    <cellStyle name="Input 2 8" xfId="12903"/>
    <cellStyle name="Input 2 8 2" xfId="12904"/>
    <cellStyle name="Input 2 8 3" xfId="12905"/>
    <cellStyle name="Input 2 8 4" xfId="12906"/>
    <cellStyle name="Input 2 8 5" xfId="12907"/>
    <cellStyle name="Input 2 8 6" xfId="12908"/>
    <cellStyle name="Input 2 8 7" xfId="12909"/>
    <cellStyle name="Input 2 9" xfId="12910"/>
    <cellStyle name="Input 2 9 2" xfId="12911"/>
    <cellStyle name="Input 2 9 3" xfId="12912"/>
    <cellStyle name="Input 2 9 4" xfId="12913"/>
    <cellStyle name="Input 2 9 5" xfId="12914"/>
    <cellStyle name="Input 2 9 6" xfId="12915"/>
    <cellStyle name="Input 2 9 7" xfId="12916"/>
    <cellStyle name="Input 20" xfId="12917"/>
    <cellStyle name="Input 21" xfId="12918"/>
    <cellStyle name="Input 22" xfId="12919"/>
    <cellStyle name="Input 23" xfId="12920"/>
    <cellStyle name="Input 24" xfId="12921"/>
    <cellStyle name="Input 25" xfId="12922"/>
    <cellStyle name="Input 26" xfId="12923"/>
    <cellStyle name="Input 27" xfId="12924"/>
    <cellStyle name="Input 28" xfId="12925"/>
    <cellStyle name="Input 29" xfId="12926"/>
    <cellStyle name="Input 3" xfId="12927"/>
    <cellStyle name="Input 3 10" xfId="12928"/>
    <cellStyle name="Input 3 11" xfId="12929"/>
    <cellStyle name="Input 3 12" xfId="12930"/>
    <cellStyle name="Input 3 13" xfId="12931"/>
    <cellStyle name="Input 3 2" xfId="12932"/>
    <cellStyle name="Input 3 2 2" xfId="12933"/>
    <cellStyle name="Input 3 2 3" xfId="12934"/>
    <cellStyle name="Input 3 2 4" xfId="12935"/>
    <cellStyle name="Input 3 2 5" xfId="12936"/>
    <cellStyle name="Input 3 2 6" xfId="12937"/>
    <cellStyle name="Input 3 2 7" xfId="12938"/>
    <cellStyle name="Input 3 3" xfId="12939"/>
    <cellStyle name="Input 3 3 2" xfId="12940"/>
    <cellStyle name="Input 3 3 3" xfId="12941"/>
    <cellStyle name="Input 3 3 4" xfId="12942"/>
    <cellStyle name="Input 3 3 5" xfId="12943"/>
    <cellStyle name="Input 3 3 6" xfId="12944"/>
    <cellStyle name="Input 3 3 7" xfId="12945"/>
    <cellStyle name="Input 3 4" xfId="12946"/>
    <cellStyle name="Input 3 5" xfId="12947"/>
    <cellStyle name="Input 3 6" xfId="12948"/>
    <cellStyle name="Input 3 7" xfId="12949"/>
    <cellStyle name="Input 3 8" xfId="12950"/>
    <cellStyle name="Input 3 9" xfId="12951"/>
    <cellStyle name="Input 30" xfId="12952"/>
    <cellStyle name="Input 31" xfId="12953"/>
    <cellStyle name="Input 32" xfId="12954"/>
    <cellStyle name="Input 33" xfId="12955"/>
    <cellStyle name="Input 34" xfId="12956"/>
    <cellStyle name="Input 35" xfId="12957"/>
    <cellStyle name="Input 36" xfId="12958"/>
    <cellStyle name="Input 37" xfId="12959"/>
    <cellStyle name="Input 38" xfId="12960"/>
    <cellStyle name="Input 39" xfId="12961"/>
    <cellStyle name="Input 4" xfId="12962"/>
    <cellStyle name="Input 4 10" xfId="12963"/>
    <cellStyle name="Input 4 11" xfId="12964"/>
    <cellStyle name="Input 4 12" xfId="12965"/>
    <cellStyle name="Input 4 13" xfId="12966"/>
    <cellStyle name="Input 4 2" xfId="12967"/>
    <cellStyle name="Input 4 2 2" xfId="12968"/>
    <cellStyle name="Input 4 2 3" xfId="12969"/>
    <cellStyle name="Input 4 2 4" xfId="12970"/>
    <cellStyle name="Input 4 2 5" xfId="12971"/>
    <cellStyle name="Input 4 2 6" xfId="12972"/>
    <cellStyle name="Input 4 2 7" xfId="12973"/>
    <cellStyle name="Input 4 3" xfId="12974"/>
    <cellStyle name="Input 4 3 2" xfId="12975"/>
    <cellStyle name="Input 4 3 3" xfId="12976"/>
    <cellStyle name="Input 4 3 4" xfId="12977"/>
    <cellStyle name="Input 4 3 5" xfId="12978"/>
    <cellStyle name="Input 4 3 6" xfId="12979"/>
    <cellStyle name="Input 4 3 7" xfId="12980"/>
    <cellStyle name="Input 4 4" xfId="12981"/>
    <cellStyle name="Input 4 5" xfId="12982"/>
    <cellStyle name="Input 4 6" xfId="12983"/>
    <cellStyle name="Input 4 7" xfId="12984"/>
    <cellStyle name="Input 4 8" xfId="12985"/>
    <cellStyle name="Input 4 9" xfId="12986"/>
    <cellStyle name="Input 40" xfId="12987"/>
    <cellStyle name="Input 41" xfId="12988"/>
    <cellStyle name="Input 42" xfId="12989"/>
    <cellStyle name="Input 43" xfId="12990"/>
    <cellStyle name="Input 44" xfId="12991"/>
    <cellStyle name="Input 45" xfId="12992"/>
    <cellStyle name="Input 46" xfId="12993"/>
    <cellStyle name="Input 47" xfId="12994"/>
    <cellStyle name="Input 48" xfId="12995"/>
    <cellStyle name="Input 49" xfId="12996"/>
    <cellStyle name="Input 5" xfId="12997"/>
    <cellStyle name="Input 5 10" xfId="12998"/>
    <cellStyle name="Input 5 11" xfId="12999"/>
    <cellStyle name="Input 5 12" xfId="13000"/>
    <cellStyle name="Input 5 2" xfId="13001"/>
    <cellStyle name="Input 5 2 2" xfId="13002"/>
    <cellStyle name="Input 5 2 3" xfId="13003"/>
    <cellStyle name="Input 5 2 4" xfId="13004"/>
    <cellStyle name="Input 5 2 5" xfId="13005"/>
    <cellStyle name="Input 5 2 6" xfId="13006"/>
    <cellStyle name="Input 5 2 7" xfId="13007"/>
    <cellStyle name="Input 5 3" xfId="13008"/>
    <cellStyle name="Input 5 3 2" xfId="13009"/>
    <cellStyle name="Input 5 3 3" xfId="13010"/>
    <cellStyle name="Input 5 3 4" xfId="13011"/>
    <cellStyle name="Input 5 3 5" xfId="13012"/>
    <cellStyle name="Input 5 3 6" xfId="13013"/>
    <cellStyle name="Input 5 3 7" xfId="13014"/>
    <cellStyle name="Input 5 4" xfId="13015"/>
    <cellStyle name="Input 5 5" xfId="13016"/>
    <cellStyle name="Input 5 6" xfId="13017"/>
    <cellStyle name="Input 5 7" xfId="13018"/>
    <cellStyle name="Input 5 8" xfId="13019"/>
    <cellStyle name="Input 5 9" xfId="13020"/>
    <cellStyle name="Input 50" xfId="13021"/>
    <cellStyle name="Input 51" xfId="13022"/>
    <cellStyle name="Input 52" xfId="13023"/>
    <cellStyle name="Input 53" xfId="13024"/>
    <cellStyle name="Input 54" xfId="13025"/>
    <cellStyle name="Input 55" xfId="13026"/>
    <cellStyle name="Input 56" xfId="13027"/>
    <cellStyle name="Input 57" xfId="13028"/>
    <cellStyle name="Input 58" xfId="13029"/>
    <cellStyle name="Input 59" xfId="13030"/>
    <cellStyle name="Input 6" xfId="13031"/>
    <cellStyle name="Input 6 10" xfId="13032"/>
    <cellStyle name="Input 6 11" xfId="13033"/>
    <cellStyle name="Input 6 12" xfId="13034"/>
    <cellStyle name="Input 6 2" xfId="13035"/>
    <cellStyle name="Input 6 2 2" xfId="13036"/>
    <cellStyle name="Input 6 2 3" xfId="13037"/>
    <cellStyle name="Input 6 2 4" xfId="13038"/>
    <cellStyle name="Input 6 2 5" xfId="13039"/>
    <cellStyle name="Input 6 2 6" xfId="13040"/>
    <cellStyle name="Input 6 2 7" xfId="13041"/>
    <cellStyle name="Input 6 3" xfId="13042"/>
    <cellStyle name="Input 6 3 2" xfId="13043"/>
    <cellStyle name="Input 6 3 3" xfId="13044"/>
    <cellStyle name="Input 6 3 4" xfId="13045"/>
    <cellStyle name="Input 6 3 5" xfId="13046"/>
    <cellStyle name="Input 6 3 6" xfId="13047"/>
    <cellStyle name="Input 6 3 7" xfId="13048"/>
    <cellStyle name="Input 6 4" xfId="13049"/>
    <cellStyle name="Input 6 5" xfId="13050"/>
    <cellStyle name="Input 6 6" xfId="13051"/>
    <cellStyle name="Input 6 7" xfId="13052"/>
    <cellStyle name="Input 6 8" xfId="13053"/>
    <cellStyle name="Input 6 9" xfId="13054"/>
    <cellStyle name="Input 60" xfId="13055"/>
    <cellStyle name="Input 61" xfId="13056"/>
    <cellStyle name="Input 62" xfId="13057"/>
    <cellStyle name="Input 63" xfId="13058"/>
    <cellStyle name="Input 64" xfId="13059"/>
    <cellStyle name="Input 65" xfId="13060"/>
    <cellStyle name="Input 66" xfId="13061"/>
    <cellStyle name="Input 67" xfId="13062"/>
    <cellStyle name="Input 68" xfId="13063"/>
    <cellStyle name="Input 69" xfId="13064"/>
    <cellStyle name="Input 7" xfId="13065"/>
    <cellStyle name="Input 7 10" xfId="13066"/>
    <cellStyle name="Input 7 11" xfId="13067"/>
    <cellStyle name="Input 7 12" xfId="13068"/>
    <cellStyle name="Input 7 2" xfId="13069"/>
    <cellStyle name="Input 7 2 2" xfId="13070"/>
    <cellStyle name="Input 7 2 3" xfId="13071"/>
    <cellStyle name="Input 7 2 4" xfId="13072"/>
    <cellStyle name="Input 7 2 5" xfId="13073"/>
    <cellStyle name="Input 7 2 6" xfId="13074"/>
    <cellStyle name="Input 7 2 7" xfId="13075"/>
    <cellStyle name="Input 7 3" xfId="13076"/>
    <cellStyle name="Input 7 3 2" xfId="13077"/>
    <cellStyle name="Input 7 3 3" xfId="13078"/>
    <cellStyle name="Input 7 3 4" xfId="13079"/>
    <cellStyle name="Input 7 3 5" xfId="13080"/>
    <cellStyle name="Input 7 3 6" xfId="13081"/>
    <cellStyle name="Input 7 3 7" xfId="13082"/>
    <cellStyle name="Input 7 4" xfId="13083"/>
    <cellStyle name="Input 7 5" xfId="13084"/>
    <cellStyle name="Input 7 6" xfId="13085"/>
    <cellStyle name="Input 7 7" xfId="13086"/>
    <cellStyle name="Input 7 8" xfId="13087"/>
    <cellStyle name="Input 7 9" xfId="13088"/>
    <cellStyle name="Input 70" xfId="13089"/>
    <cellStyle name="Input 71" xfId="13090"/>
    <cellStyle name="Input 72" xfId="13091"/>
    <cellStyle name="Input 73" xfId="13092"/>
    <cellStyle name="Input 74" xfId="13093"/>
    <cellStyle name="Input 75" xfId="13094"/>
    <cellStyle name="Input 76" xfId="13095"/>
    <cellStyle name="Input 77" xfId="13096"/>
    <cellStyle name="Input 78" xfId="13097"/>
    <cellStyle name="Input 79" xfId="13098"/>
    <cellStyle name="Input 8" xfId="13099"/>
    <cellStyle name="Input 8 10" xfId="13100"/>
    <cellStyle name="Input 8 11" xfId="13101"/>
    <cellStyle name="Input 8 12" xfId="13102"/>
    <cellStyle name="Input 8 13" xfId="13103"/>
    <cellStyle name="Input 8 2" xfId="13104"/>
    <cellStyle name="Input 8 2 2" xfId="13105"/>
    <cellStyle name="Input 8 2 3" xfId="13106"/>
    <cellStyle name="Input 8 2 4" xfId="13107"/>
    <cellStyle name="Input 8 2 5" xfId="13108"/>
    <cellStyle name="Input 8 2 6" xfId="13109"/>
    <cellStyle name="Input 8 2 7" xfId="13110"/>
    <cellStyle name="Input 8 3" xfId="13111"/>
    <cellStyle name="Input 8 3 2" xfId="13112"/>
    <cellStyle name="Input 8 3 3" xfId="13113"/>
    <cellStyle name="Input 8 3 4" xfId="13114"/>
    <cellStyle name="Input 8 3 5" xfId="13115"/>
    <cellStyle name="Input 8 3 6" xfId="13116"/>
    <cellStyle name="Input 8 3 7" xfId="13117"/>
    <cellStyle name="Input 8 4" xfId="13118"/>
    <cellStyle name="Input 8 5" xfId="13119"/>
    <cellStyle name="Input 8 6" xfId="13120"/>
    <cellStyle name="Input 8 7" xfId="13121"/>
    <cellStyle name="Input 8 8" xfId="13122"/>
    <cellStyle name="Input 8 9" xfId="13123"/>
    <cellStyle name="Input 80" xfId="13124"/>
    <cellStyle name="Input 81" xfId="13125"/>
    <cellStyle name="Input 82" xfId="13126"/>
    <cellStyle name="Input 83" xfId="13127"/>
    <cellStyle name="Input 84" xfId="13128"/>
    <cellStyle name="Input 85" xfId="13129"/>
    <cellStyle name="Input 86" xfId="13130"/>
    <cellStyle name="Input 87" xfId="13131"/>
    <cellStyle name="Input 88" xfId="13132"/>
    <cellStyle name="Input 89" xfId="13133"/>
    <cellStyle name="Input 9" xfId="13134"/>
    <cellStyle name="Input 90" xfId="13135"/>
    <cellStyle name="Input 91" xfId="13136"/>
    <cellStyle name="Input 92" xfId="13137"/>
    <cellStyle name="Input 93" xfId="13138"/>
    <cellStyle name="Input 94" xfId="13139"/>
    <cellStyle name="Input 95" xfId="13140"/>
    <cellStyle name="Input 96" xfId="13141"/>
    <cellStyle name="Input 97" xfId="13142"/>
    <cellStyle name="Input 98" xfId="13143"/>
    <cellStyle name="Input 99" xfId="13144"/>
    <cellStyle name="Input normal" xfId="13145"/>
    <cellStyle name="Input%" xfId="13146"/>
    <cellStyle name="Input, 0 dec" xfId="13147"/>
    <cellStyle name="Input, 1 dec" xfId="13148"/>
    <cellStyle name="Input, 2 dec" xfId="13149"/>
    <cellStyle name="Input_Copy of Доходный подход_05 10 05" xfId="13150"/>
    <cellStyle name="InputBlueFont" xfId="13151"/>
    <cellStyle name="InputDate" xfId="13152"/>
    <cellStyle name="InputDecimal" xfId="13153"/>
    <cellStyle name="InputGen" xfId="13154"/>
    <cellStyle name="Inputs" xfId="13155"/>
    <cellStyle name="Inputs (const)" xfId="13156"/>
    <cellStyle name="Inputs Co" xfId="13157"/>
    <cellStyle name="InputValue" xfId="13158"/>
    <cellStyle name="Integer" xfId="13159"/>
    <cellStyle name="Intermediate Calculations" xfId="13160"/>
    <cellStyle name="Invisible" xfId="13161"/>
    <cellStyle name="Invisible 2" xfId="13162"/>
    <cellStyle name="Invisible 3" xfId="13163"/>
    <cellStyle name="Ioe?uaaaoayny aeia?nnueea" xfId="13164"/>
    <cellStyle name="ISO" xfId="13165"/>
    <cellStyle name="ISO 2" xfId="13166"/>
    <cellStyle name="ISO 3" xfId="13167"/>
    <cellStyle name="Italic" xfId="13168"/>
    <cellStyle name="Item" xfId="13169"/>
    <cellStyle name="ItemTypeClass" xfId="13170"/>
    <cellStyle name="ItemTypeClass 2" xfId="13171"/>
    <cellStyle name="Ivedimas" xfId="13172"/>
    <cellStyle name="Ivedimas 2" xfId="13173"/>
    <cellStyle name="Ivedimo1" xfId="13174"/>
    <cellStyle name="Ivedimo1 2" xfId="13175"/>
    <cellStyle name="Ivedimo2" xfId="13176"/>
    <cellStyle name="Ivedimo2 2" xfId="13177"/>
    <cellStyle name="Ivedimo5" xfId="13178"/>
    <cellStyle name="Ivedimo5 2" xfId="13179"/>
    <cellStyle name="Just_Table" xfId="13180"/>
    <cellStyle name="JWH Preferred - 2 Decimals" xfId="13181"/>
    <cellStyle name="JWH Preferred - 2 Decimals 2" xfId="13182"/>
    <cellStyle name="JWH Preferred - No Decimals" xfId="13183"/>
    <cellStyle name="JWH Preferred - No Decimals 2" xfId="13184"/>
    <cellStyle name="Komma [0]_Arcen" xfId="13185"/>
    <cellStyle name="Komma_Arcen" xfId="13186"/>
    <cellStyle name="KPMG Heading 1" xfId="13187"/>
    <cellStyle name="KPMG Heading 2" xfId="13188"/>
    <cellStyle name="KPMG Heading 3" xfId="13189"/>
    <cellStyle name="KPMG Heading 4" xfId="13190"/>
    <cellStyle name="KPMG Normal" xfId="13191"/>
    <cellStyle name="KPMG Normal Text" xfId="13192"/>
    <cellStyle name="Left" xfId="13193"/>
    <cellStyle name="Left 2" xfId="13194"/>
    <cellStyle name="LeftTitle" xfId="13195"/>
    <cellStyle name="Lien hypertexte" xfId="13196"/>
    <cellStyle name="Line Number" xfId="13197"/>
    <cellStyle name="Link" xfId="13198"/>
    <cellStyle name="Link Currency (0)" xfId="13199"/>
    <cellStyle name="Link Currency (0) 2" xfId="13200"/>
    <cellStyle name="Link Currency (0) 3" xfId="13201"/>
    <cellStyle name="Link Currency (0) 3 2" xfId="13202"/>
    <cellStyle name="Link Currency (2)" xfId="13203"/>
    <cellStyle name="Link Currency (2) 2" xfId="13204"/>
    <cellStyle name="Link Currency (2) 3" xfId="13205"/>
    <cellStyle name="Link Currency (2) 3 2" xfId="13206"/>
    <cellStyle name="Link Units (0)" xfId="13207"/>
    <cellStyle name="Link Units (0) 2" xfId="13208"/>
    <cellStyle name="Link Units (0) 3" xfId="13209"/>
    <cellStyle name="Link Units (0) 3 2" xfId="13210"/>
    <cellStyle name="Link Units (1)" xfId="13211"/>
    <cellStyle name="Link Units (1) 2" xfId="13212"/>
    <cellStyle name="Link Units (1) 3" xfId="13213"/>
    <cellStyle name="Link Units (1) 3 2" xfId="13214"/>
    <cellStyle name="Link Units (2)" xfId="13215"/>
    <cellStyle name="Link Units (2) 2" xfId="13216"/>
    <cellStyle name="Link Units (2) 3" xfId="13217"/>
    <cellStyle name="Link Units (2) 3 2" xfId="13218"/>
    <cellStyle name="Linked Cell" xfId="13219"/>
    <cellStyle name="Linked Cell 10" xfId="13220"/>
    <cellStyle name="Linked Cell 11" xfId="13221"/>
    <cellStyle name="Linked Cell 12" xfId="13222"/>
    <cellStyle name="Linked Cell 13" xfId="13223"/>
    <cellStyle name="Linked Cell 14" xfId="13224"/>
    <cellStyle name="Linked Cell 15" xfId="13225"/>
    <cellStyle name="Linked Cell 16" xfId="13226"/>
    <cellStyle name="Linked Cell 17" xfId="13227"/>
    <cellStyle name="Linked Cell 2" xfId="13228"/>
    <cellStyle name="Linked Cell 2 10" xfId="13229"/>
    <cellStyle name="Linked Cell 2 11" xfId="13230"/>
    <cellStyle name="Linked Cell 2 12" xfId="13231"/>
    <cellStyle name="Linked Cell 2 2" xfId="13232"/>
    <cellStyle name="Linked Cell 2 3" xfId="13233"/>
    <cellStyle name="Linked Cell 2 4" xfId="13234"/>
    <cellStyle name="Linked Cell 2 5" xfId="13235"/>
    <cellStyle name="Linked Cell 2 6" xfId="13236"/>
    <cellStyle name="Linked Cell 2 7" xfId="13237"/>
    <cellStyle name="Linked Cell 2 8" xfId="13238"/>
    <cellStyle name="Linked Cell 2 9" xfId="13239"/>
    <cellStyle name="Linked Cell 3" xfId="13240"/>
    <cellStyle name="Linked Cell 4" xfId="13241"/>
    <cellStyle name="Linked Cell 5" xfId="13242"/>
    <cellStyle name="Linked Cell 6" xfId="13243"/>
    <cellStyle name="Linked Cell 7" xfId="13244"/>
    <cellStyle name="Linked Cell 8" xfId="13245"/>
    <cellStyle name="Linked Cell 9" xfId="13246"/>
    <cellStyle name="lue" xfId="13247"/>
    <cellStyle name="Main text" xfId="13248"/>
    <cellStyle name="Main Title" xfId="13249"/>
    <cellStyle name="Margin" xfId="13250"/>
    <cellStyle name="Matrix" xfId="13251"/>
    <cellStyle name="measure" xfId="13252"/>
    <cellStyle name="Millares [0]_10 AVERIAS MASIVAS + ANT" xfId="13253"/>
    <cellStyle name="Millares_10 AVERIAS MASIVAS + ANT" xfId="13254"/>
    <cellStyle name="Milliers [0]_BUDGET" xfId="13255"/>
    <cellStyle name="Milliers_BUDGET" xfId="13256"/>
    <cellStyle name="Million" xfId="13257"/>
    <cellStyle name="Million 2" xfId="13258"/>
    <cellStyle name="Million 3" xfId="13259"/>
    <cellStyle name="Millions" xfId="13260"/>
    <cellStyle name="MLComma0" xfId="13261"/>
    <cellStyle name="MLPercent0" xfId="13262"/>
    <cellStyle name="MLPercent0 2" xfId="13263"/>
    <cellStyle name="MLPercent0 3" xfId="13264"/>
    <cellStyle name="MLPercent0 4" xfId="13265"/>
    <cellStyle name="Moneda [0]_A" xfId="13266"/>
    <cellStyle name="Moneda_A" xfId="13267"/>
    <cellStyle name="Monétaire [0]_BUDGET" xfId="13268"/>
    <cellStyle name="Monétaire_BUDGET" xfId="13269"/>
    <cellStyle name="Monйtaire [0]_Conversion Summary" xfId="13270"/>
    <cellStyle name="Monйtaire_Conversion Summary" xfId="13271"/>
    <cellStyle name="Multiple" xfId="13272"/>
    <cellStyle name="Multiple [0]" xfId="13273"/>
    <cellStyle name="Multiple [1]" xfId="13274"/>
    <cellStyle name="Multiple_1 Dec" xfId="13275"/>
    <cellStyle name="Names" xfId="13276"/>
    <cellStyle name="Neutral" xfId="13277"/>
    <cellStyle name="Neutral 10" xfId="13278"/>
    <cellStyle name="Neutral 11" xfId="13279"/>
    <cellStyle name="Neutral 12" xfId="13280"/>
    <cellStyle name="Neutral 13" xfId="13281"/>
    <cellStyle name="Neutral 14" xfId="13282"/>
    <cellStyle name="Neutral 15" xfId="13283"/>
    <cellStyle name="Neutral 16" xfId="13284"/>
    <cellStyle name="Neutral 17" xfId="13285"/>
    <cellStyle name="Neutral 2" xfId="13286"/>
    <cellStyle name="Neutral 2 10" xfId="13287"/>
    <cellStyle name="Neutral 2 11" xfId="13288"/>
    <cellStyle name="Neutral 2 12" xfId="13289"/>
    <cellStyle name="Neutral 2 2" xfId="13290"/>
    <cellStyle name="Neutral 2 3" xfId="13291"/>
    <cellStyle name="Neutral 2 4" xfId="13292"/>
    <cellStyle name="Neutral 2 5" xfId="13293"/>
    <cellStyle name="Neutral 2 6" xfId="13294"/>
    <cellStyle name="Neutral 2 7" xfId="13295"/>
    <cellStyle name="Neutral 2 8" xfId="13296"/>
    <cellStyle name="Neutral 2 9" xfId="13297"/>
    <cellStyle name="Neutral 3" xfId="13298"/>
    <cellStyle name="Neutral 4" xfId="13299"/>
    <cellStyle name="Neutral 5" xfId="13300"/>
    <cellStyle name="Neutral 6" xfId="13301"/>
    <cellStyle name="Neutral 7" xfId="13302"/>
    <cellStyle name="Neutral 8" xfId="13303"/>
    <cellStyle name="Neutral 9" xfId="13304"/>
    <cellStyle name="New Times Roman" xfId="13305"/>
    <cellStyle name="New Times Roman 2" xfId="13306"/>
    <cellStyle name="New Times Roman 3" xfId="13307"/>
    <cellStyle name="New Times Roman 4" xfId="13308"/>
    <cellStyle name="no dec" xfId="13309"/>
    <cellStyle name="No-definido" xfId="13310"/>
    <cellStyle name="nopl_WCP.XLS" xfId="13311"/>
    <cellStyle name="Norma11l" xfId="13312"/>
    <cellStyle name="Norma11l 2" xfId="13313"/>
    <cellStyle name="Norma11l 3" xfId="13314"/>
    <cellStyle name="Normal - Style1" xfId="13315"/>
    <cellStyle name="Normal - Style1 2" xfId="13316"/>
    <cellStyle name="Normal - Style1 2 2" xfId="13317"/>
    <cellStyle name="Normal - Style1 3" xfId="13318"/>
    <cellStyle name="Normal - Style1 3 2" xfId="13319"/>
    <cellStyle name="Normal - Style1 4" xfId="13320"/>
    <cellStyle name="Normal - Style1 5" xfId="13321"/>
    <cellStyle name="Normal - Style1_2010_08_10" xfId="13322"/>
    <cellStyle name="Normal - Style5" xfId="13323"/>
    <cellStyle name="Normal - Style6" xfId="13324"/>
    <cellStyle name="Normal 10" xfId="13325"/>
    <cellStyle name="Normal 10 10" xfId="13326"/>
    <cellStyle name="Normal 10 11" xfId="13327"/>
    <cellStyle name="Normal 10 12" xfId="13328"/>
    <cellStyle name="Normal 10 13" xfId="13329"/>
    <cellStyle name="Normal 10 14" xfId="13330"/>
    <cellStyle name="Normal 10 15" xfId="13331"/>
    <cellStyle name="Normal 10 16" xfId="13332"/>
    <cellStyle name="Normal 10 17" xfId="13333"/>
    <cellStyle name="Normal 10 18" xfId="13334"/>
    <cellStyle name="Normal 10 2" xfId="13335"/>
    <cellStyle name="Normal 10 2 10" xfId="13336"/>
    <cellStyle name="Normal 10 2 10 2" xfId="13337"/>
    <cellStyle name="Normal 10 2 11" xfId="13338"/>
    <cellStyle name="Normal 10 2 11 2" xfId="13339"/>
    <cellStyle name="Normal 10 2 12" xfId="13340"/>
    <cellStyle name="Normal 10 2 12 2" xfId="13341"/>
    <cellStyle name="Normal 10 2 13" xfId="13342"/>
    <cellStyle name="Normal 10 2 13 2" xfId="13343"/>
    <cellStyle name="Normal 10 2 14" xfId="13344"/>
    <cellStyle name="Normal 10 2 14 2" xfId="13345"/>
    <cellStyle name="Normal 10 2 15" xfId="13346"/>
    <cellStyle name="Normal 10 2 15 2" xfId="13347"/>
    <cellStyle name="Normal 10 2 16" xfId="13348"/>
    <cellStyle name="Normal 10 2 16 2" xfId="13349"/>
    <cellStyle name="Normal 10 2 2" xfId="13350"/>
    <cellStyle name="Normal 10 2 2 2" xfId="13351"/>
    <cellStyle name="Normal 10 2 2 2 2" xfId="13352"/>
    <cellStyle name="Normal 10 2 3" xfId="13353"/>
    <cellStyle name="Normal 10 2 3 2" xfId="13354"/>
    <cellStyle name="Normal 10 2 4" xfId="13355"/>
    <cellStyle name="Normal 10 2 4 2" xfId="13356"/>
    <cellStyle name="Normal 10 2 5" xfId="13357"/>
    <cellStyle name="Normal 10 2 5 2" xfId="13358"/>
    <cellStyle name="Normal 10 2 6" xfId="13359"/>
    <cellStyle name="Normal 10 2 6 2" xfId="13360"/>
    <cellStyle name="Normal 10 2 7" xfId="13361"/>
    <cellStyle name="Normal 10 2 7 2" xfId="13362"/>
    <cellStyle name="Normal 10 2 8" xfId="13363"/>
    <cellStyle name="Normal 10 2 8 2" xfId="13364"/>
    <cellStyle name="Normal 10 2 9" xfId="13365"/>
    <cellStyle name="Normal 10 2 9 2" xfId="13366"/>
    <cellStyle name="Normal 10 3" xfId="13367"/>
    <cellStyle name="Normal 10 4" xfId="13368"/>
    <cellStyle name="Normal 10 5" xfId="13369"/>
    <cellStyle name="Normal 10 6" xfId="13370"/>
    <cellStyle name="Normal 10 7" xfId="13371"/>
    <cellStyle name="Normal 10 8" xfId="13372"/>
    <cellStyle name="Normal 10 9" xfId="13373"/>
    <cellStyle name="Normal 10_FIT depletion rate adjusted" xfId="13374"/>
    <cellStyle name="Normal 100" xfId="13375"/>
    <cellStyle name="Normal 100 2" xfId="13376"/>
    <cellStyle name="Normal 101" xfId="13377"/>
    <cellStyle name="Normal 101 2" xfId="13378"/>
    <cellStyle name="Normal 102" xfId="13379"/>
    <cellStyle name="Normal 102 2" xfId="13380"/>
    <cellStyle name="Normal 103" xfId="13381"/>
    <cellStyle name="Normal 103 2" xfId="13382"/>
    <cellStyle name="Normal 104" xfId="13383"/>
    <cellStyle name="Normal 104 2" xfId="13384"/>
    <cellStyle name="Normal 105" xfId="13385"/>
    <cellStyle name="Normal 105 2" xfId="13386"/>
    <cellStyle name="Normal 106" xfId="13387"/>
    <cellStyle name="Normal 106 2" xfId="13388"/>
    <cellStyle name="Normal 107" xfId="13389"/>
    <cellStyle name="Normal 107 2" xfId="13390"/>
    <cellStyle name="Normal 108" xfId="13391"/>
    <cellStyle name="Normal 108 2" xfId="13392"/>
    <cellStyle name="Normal 109" xfId="13393"/>
    <cellStyle name="Normal 109 2" xfId="13394"/>
    <cellStyle name="Normal 11" xfId="13395"/>
    <cellStyle name="Normal 11 2" xfId="13396"/>
    <cellStyle name="Normal 11 2 2" xfId="13397"/>
    <cellStyle name="Normal 11 3" xfId="13398"/>
    <cellStyle name="Normal 11_FIT depletion rate adjusted" xfId="13399"/>
    <cellStyle name="Normal 110" xfId="13400"/>
    <cellStyle name="Normal 110 2" xfId="13401"/>
    <cellStyle name="Normal 111" xfId="13402"/>
    <cellStyle name="Normal 111 2" xfId="13403"/>
    <cellStyle name="Normal 112" xfId="13404"/>
    <cellStyle name="Normal 112 2" xfId="13405"/>
    <cellStyle name="Normal 113" xfId="13406"/>
    <cellStyle name="Normal 113 2" xfId="13407"/>
    <cellStyle name="Normal 114" xfId="13408"/>
    <cellStyle name="Normal 114 2" xfId="13409"/>
    <cellStyle name="Normal 115" xfId="13410"/>
    <cellStyle name="Normal 115 2" xfId="13411"/>
    <cellStyle name="Normal 116" xfId="13412"/>
    <cellStyle name="Normal 116 2" xfId="13413"/>
    <cellStyle name="Normal 117" xfId="13414"/>
    <cellStyle name="Normal 117 2" xfId="13415"/>
    <cellStyle name="Normal 118" xfId="13416"/>
    <cellStyle name="Normal 118 2" xfId="13417"/>
    <cellStyle name="Normal 119" xfId="13418"/>
    <cellStyle name="Normal 119 2" xfId="13419"/>
    <cellStyle name="Normal 12" xfId="13420"/>
    <cellStyle name="Normal 12 2" xfId="13421"/>
    <cellStyle name="Normal 120" xfId="13422"/>
    <cellStyle name="Normal 120 2" xfId="13423"/>
    <cellStyle name="Normal 121" xfId="13424"/>
    <cellStyle name="Normal 121 2" xfId="13425"/>
    <cellStyle name="Normal 122" xfId="13426"/>
    <cellStyle name="Normal 122 2" xfId="13427"/>
    <cellStyle name="Normal 123" xfId="13428"/>
    <cellStyle name="Normal 123 2" xfId="13429"/>
    <cellStyle name="Normal 124" xfId="13430"/>
    <cellStyle name="Normal 124 2" xfId="13431"/>
    <cellStyle name="Normal 125" xfId="13432"/>
    <cellStyle name="Normal 125 2" xfId="13433"/>
    <cellStyle name="Normal 126" xfId="13434"/>
    <cellStyle name="Normal 126 2" xfId="13435"/>
    <cellStyle name="Normal 127" xfId="13436"/>
    <cellStyle name="Normal 127 2" xfId="13437"/>
    <cellStyle name="Normal 128" xfId="13438"/>
    <cellStyle name="Normal 128 2" xfId="13439"/>
    <cellStyle name="Normal 129" xfId="13440"/>
    <cellStyle name="Normal 129 2" xfId="13441"/>
    <cellStyle name="Normal 13" xfId="13442"/>
    <cellStyle name="Normal 13 2" xfId="13443"/>
    <cellStyle name="Normal 130" xfId="13444"/>
    <cellStyle name="Normal 130 2" xfId="13445"/>
    <cellStyle name="Normal 131" xfId="13446"/>
    <cellStyle name="Normal 131 2" xfId="13447"/>
    <cellStyle name="Normal 132" xfId="13448"/>
    <cellStyle name="Normal 132 2" xfId="13449"/>
    <cellStyle name="Normal 133" xfId="13450"/>
    <cellStyle name="Normal 133 2" xfId="13451"/>
    <cellStyle name="Normal 134" xfId="13452"/>
    <cellStyle name="Normal 134 2" xfId="13453"/>
    <cellStyle name="Normal 135" xfId="13454"/>
    <cellStyle name="Normal 135 2" xfId="13455"/>
    <cellStyle name="Normal 136" xfId="13456"/>
    <cellStyle name="Normal 136 2" xfId="13457"/>
    <cellStyle name="Normal 137" xfId="13458"/>
    <cellStyle name="Normal 137 2" xfId="13459"/>
    <cellStyle name="Normal 138" xfId="13460"/>
    <cellStyle name="Normal 138 2" xfId="13461"/>
    <cellStyle name="Normal 139" xfId="13462"/>
    <cellStyle name="Normal 139 2" xfId="13463"/>
    <cellStyle name="Normal 14" xfId="13464"/>
    <cellStyle name="Normal 14 2" xfId="13465"/>
    <cellStyle name="Normal 140" xfId="13466"/>
    <cellStyle name="Normal 140 2" xfId="13467"/>
    <cellStyle name="Normal 141" xfId="13468"/>
    <cellStyle name="Normal 141 2" xfId="13469"/>
    <cellStyle name="Normal 142" xfId="13470"/>
    <cellStyle name="Normal 142 2" xfId="13471"/>
    <cellStyle name="Normal 143" xfId="13472"/>
    <cellStyle name="Normal 143 2" xfId="13473"/>
    <cellStyle name="Normal 144" xfId="13474"/>
    <cellStyle name="Normal 144 2" xfId="13475"/>
    <cellStyle name="Normal 145" xfId="13476"/>
    <cellStyle name="Normal 145 2" xfId="13477"/>
    <cellStyle name="Normal 146" xfId="13478"/>
    <cellStyle name="Normal 146 2" xfId="13479"/>
    <cellStyle name="Normal 147" xfId="13480"/>
    <cellStyle name="Normal 147 2" xfId="13481"/>
    <cellStyle name="Normal 148" xfId="13482"/>
    <cellStyle name="Normal 148 2" xfId="13483"/>
    <cellStyle name="Normal 149" xfId="13484"/>
    <cellStyle name="Normal 149 2" xfId="13485"/>
    <cellStyle name="Normal 15" xfId="13486"/>
    <cellStyle name="Normal 15 2" xfId="13487"/>
    <cellStyle name="Normal 150" xfId="13488"/>
    <cellStyle name="Normal 150 2" xfId="13489"/>
    <cellStyle name="Normal 151" xfId="13490"/>
    <cellStyle name="Normal 151 2" xfId="13491"/>
    <cellStyle name="Normal 152" xfId="13492"/>
    <cellStyle name="Normal 152 2" xfId="13493"/>
    <cellStyle name="Normal 153" xfId="13494"/>
    <cellStyle name="Normal 153 2" xfId="13495"/>
    <cellStyle name="Normal 154" xfId="13496"/>
    <cellStyle name="Normal 154 2" xfId="13497"/>
    <cellStyle name="Normal 155" xfId="13498"/>
    <cellStyle name="Normal 155 2" xfId="13499"/>
    <cellStyle name="Normal 156" xfId="13500"/>
    <cellStyle name="Normal 156 2" xfId="13501"/>
    <cellStyle name="Normal 157" xfId="13502"/>
    <cellStyle name="Normal 157 2" xfId="13503"/>
    <cellStyle name="Normal 158" xfId="13504"/>
    <cellStyle name="Normal 158 2" xfId="13505"/>
    <cellStyle name="Normal 159" xfId="13506"/>
    <cellStyle name="Normal 159 2" xfId="13507"/>
    <cellStyle name="Normal 16" xfId="13508"/>
    <cellStyle name="Normal 16 2" xfId="13509"/>
    <cellStyle name="Normal 160" xfId="13510"/>
    <cellStyle name="Normal 160 2" xfId="13511"/>
    <cellStyle name="Normal 161" xfId="13512"/>
    <cellStyle name="Normal 161 2" xfId="13513"/>
    <cellStyle name="Normal 162" xfId="13514"/>
    <cellStyle name="Normal 162 2" xfId="13515"/>
    <cellStyle name="Normal 163" xfId="13516"/>
    <cellStyle name="Normal 163 2" xfId="13517"/>
    <cellStyle name="Normal 164" xfId="13518"/>
    <cellStyle name="Normal 164 2" xfId="13519"/>
    <cellStyle name="Normal 165" xfId="13520"/>
    <cellStyle name="Normal 165 2" xfId="13521"/>
    <cellStyle name="Normal 166" xfId="13522"/>
    <cellStyle name="Normal 166 2" xfId="13523"/>
    <cellStyle name="Normal 167" xfId="13524"/>
    <cellStyle name="Normal 167 2" xfId="13525"/>
    <cellStyle name="Normal 168" xfId="13526"/>
    <cellStyle name="Normal 169" xfId="13527"/>
    <cellStyle name="Normal 169 2" xfId="13528"/>
    <cellStyle name="Normal 17" xfId="13529"/>
    <cellStyle name="Normal 17 2" xfId="13530"/>
    <cellStyle name="Normal 170" xfId="13531"/>
    <cellStyle name="Normal 170 2" xfId="13532"/>
    <cellStyle name="Normal 171" xfId="13533"/>
    <cellStyle name="Normal 171 2" xfId="13534"/>
    <cellStyle name="Normal 171 3" xfId="13535"/>
    <cellStyle name="Normal 171 3 2" xfId="13536"/>
    <cellStyle name="Normal 171 3 2 2" xfId="13537"/>
    <cellStyle name="Normal 171 3 2 2 2" xfId="13538"/>
    <cellStyle name="Normal 171 3 2 3" xfId="13539"/>
    <cellStyle name="Normal 171 3 3" xfId="13540"/>
    <cellStyle name="Normal 171 3 3 2" xfId="13541"/>
    <cellStyle name="Normal 171 3 4" xfId="13542"/>
    <cellStyle name="Normal 171 4" xfId="13543"/>
    <cellStyle name="Normal 171 4 2" xfId="13544"/>
    <cellStyle name="Normal 171 4 2 2" xfId="13545"/>
    <cellStyle name="Normal 171 4 3" xfId="13546"/>
    <cellStyle name="Normal 171 5" xfId="13547"/>
    <cellStyle name="Normal 171 5 2" xfId="13548"/>
    <cellStyle name="Normal 171 6" xfId="13549"/>
    <cellStyle name="Normal 171 7" xfId="13550"/>
    <cellStyle name="Normal 171 8" xfId="13551"/>
    <cellStyle name="Normal 171_JE130_RF INVENTORY ROLL JOURNAL" xfId="13552"/>
    <cellStyle name="Normal 172" xfId="13553"/>
    <cellStyle name="Normal 172 2" xfId="13554"/>
    <cellStyle name="Normal 172 3" xfId="13555"/>
    <cellStyle name="Normal 172 4" xfId="13556"/>
    <cellStyle name="Normal 172 5" xfId="13557"/>
    <cellStyle name="Normal 172 6" xfId="13558"/>
    <cellStyle name="Normal 172 7" xfId="13559"/>
    <cellStyle name="Normal 172 8" xfId="13560"/>
    <cellStyle name="Normal 172_JE130_RF INVENTORY ROLL JOURNAL" xfId="13561"/>
    <cellStyle name="Normal 173" xfId="13562"/>
    <cellStyle name="Normal 173 2" xfId="13563"/>
    <cellStyle name="Normal 174" xfId="13564"/>
    <cellStyle name="Normal 174 2" xfId="13565"/>
    <cellStyle name="Normal 175" xfId="13566"/>
    <cellStyle name="Normal 175 2" xfId="13567"/>
    <cellStyle name="Normal 176" xfId="13568"/>
    <cellStyle name="Normal 176 2" xfId="13569"/>
    <cellStyle name="Normal 177" xfId="13570"/>
    <cellStyle name="Normal 177 2" xfId="13571"/>
    <cellStyle name="Normal 178" xfId="13572"/>
    <cellStyle name="Normal 179" xfId="13573"/>
    <cellStyle name="Normal 18" xfId="13574"/>
    <cellStyle name="Normal 18 2" xfId="13575"/>
    <cellStyle name="Normal 180" xfId="13576"/>
    <cellStyle name="Normal 181" xfId="13577"/>
    <cellStyle name="Normal 19" xfId="13578"/>
    <cellStyle name="Normal 19 2" xfId="13579"/>
    <cellStyle name="Normal 2" xfId="13580"/>
    <cellStyle name="Normal 2 10" xfId="13581"/>
    <cellStyle name="Normal 2 10 2" xfId="13582"/>
    <cellStyle name="Normal 2 10 2 2" xfId="13583"/>
    <cellStyle name="Normal 2 10 2 2 2" xfId="13584"/>
    <cellStyle name="Normal 2 10 2 2 2 2" xfId="13585"/>
    <cellStyle name="Normal 2 10 2 2 3" xfId="13586"/>
    <cellStyle name="Normal 2 10 2 3" xfId="13587"/>
    <cellStyle name="Normal 2 10 2 3 2" xfId="13588"/>
    <cellStyle name="Normal 2 10 2 4" xfId="13589"/>
    <cellStyle name="Normal 2 10 3" xfId="13590"/>
    <cellStyle name="Normal 2 10 3 2" xfId="13591"/>
    <cellStyle name="Normal 2 10 3 2 2" xfId="13592"/>
    <cellStyle name="Normal 2 10 3 3" xfId="13593"/>
    <cellStyle name="Normal 2 10 4" xfId="13594"/>
    <cellStyle name="Normal 2 10 4 2" xfId="13595"/>
    <cellStyle name="Normal 2 10 5" xfId="13596"/>
    <cellStyle name="Normal 2 10 6" xfId="13597"/>
    <cellStyle name="Normal 2 11" xfId="13598"/>
    <cellStyle name="Normal 2 11 2" xfId="13599"/>
    <cellStyle name="Normal 2 11 2 2" xfId="13600"/>
    <cellStyle name="Normal 2 11 2 2 2" xfId="13601"/>
    <cellStyle name="Normal 2 11 2 2 2 2" xfId="13602"/>
    <cellStyle name="Normal 2 11 2 2 3" xfId="13603"/>
    <cellStyle name="Normal 2 11 2 3" xfId="13604"/>
    <cellStyle name="Normal 2 11 2 3 2" xfId="13605"/>
    <cellStyle name="Normal 2 11 2 4" xfId="13606"/>
    <cellStyle name="Normal 2 11 3" xfId="13607"/>
    <cellStyle name="Normal 2 11 3 2" xfId="13608"/>
    <cellStyle name="Normal 2 11 3 2 2" xfId="13609"/>
    <cellStyle name="Normal 2 11 3 3" xfId="13610"/>
    <cellStyle name="Normal 2 11 4" xfId="13611"/>
    <cellStyle name="Normal 2 11 4 2" xfId="13612"/>
    <cellStyle name="Normal 2 11 5" xfId="13613"/>
    <cellStyle name="Normal 2 11 6" xfId="13614"/>
    <cellStyle name="Normal 2 12" xfId="13615"/>
    <cellStyle name="Normal 2 12 2" xfId="13616"/>
    <cellStyle name="Normal 2 12 2 2" xfId="13617"/>
    <cellStyle name="Normal 2 12 2 2 2" xfId="13618"/>
    <cellStyle name="Normal 2 12 2 2 2 2" xfId="13619"/>
    <cellStyle name="Normal 2 12 2 2 3" xfId="13620"/>
    <cellStyle name="Normal 2 12 2 3" xfId="13621"/>
    <cellStyle name="Normal 2 12 2 3 2" xfId="13622"/>
    <cellStyle name="Normal 2 12 2 4" xfId="13623"/>
    <cellStyle name="Normal 2 12 3" xfId="13624"/>
    <cellStyle name="Normal 2 12 3 2" xfId="13625"/>
    <cellStyle name="Normal 2 12 3 2 2" xfId="13626"/>
    <cellStyle name="Normal 2 12 3 3" xfId="13627"/>
    <cellStyle name="Normal 2 12 4" xfId="13628"/>
    <cellStyle name="Normal 2 12 4 2" xfId="13629"/>
    <cellStyle name="Normal 2 12 5" xfId="13630"/>
    <cellStyle name="Normal 2 12 6" xfId="13631"/>
    <cellStyle name="Normal 2 13" xfId="13632"/>
    <cellStyle name="Normal 2 13 2" xfId="13633"/>
    <cellStyle name="Normal 2 13 2 2" xfId="13634"/>
    <cellStyle name="Normal 2 13 2 2 2" xfId="13635"/>
    <cellStyle name="Normal 2 13 2 2 2 2" xfId="13636"/>
    <cellStyle name="Normal 2 13 2 2 3" xfId="13637"/>
    <cellStyle name="Normal 2 13 2 3" xfId="13638"/>
    <cellStyle name="Normal 2 13 2 3 2" xfId="13639"/>
    <cellStyle name="Normal 2 13 2 4" xfId="13640"/>
    <cellStyle name="Normal 2 13 3" xfId="13641"/>
    <cellStyle name="Normal 2 13 3 2" xfId="13642"/>
    <cellStyle name="Normal 2 13 3 2 2" xfId="13643"/>
    <cellStyle name="Normal 2 13 3 3" xfId="13644"/>
    <cellStyle name="Normal 2 13 4" xfId="13645"/>
    <cellStyle name="Normal 2 13 4 2" xfId="13646"/>
    <cellStyle name="Normal 2 13 5" xfId="13647"/>
    <cellStyle name="Normal 2 13 6" xfId="13648"/>
    <cellStyle name="Normal 2 14" xfId="13649"/>
    <cellStyle name="Normal 2 14 2" xfId="13650"/>
    <cellStyle name="Normal 2 14 2 2" xfId="13651"/>
    <cellStyle name="Normal 2 14 2 2 2" xfId="13652"/>
    <cellStyle name="Normal 2 14 2 2 2 2" xfId="13653"/>
    <cellStyle name="Normal 2 14 2 2 3" xfId="13654"/>
    <cellStyle name="Normal 2 14 2 3" xfId="13655"/>
    <cellStyle name="Normal 2 14 2 3 2" xfId="13656"/>
    <cellStyle name="Normal 2 14 2 4" xfId="13657"/>
    <cellStyle name="Normal 2 14 3" xfId="13658"/>
    <cellStyle name="Normal 2 14 3 2" xfId="13659"/>
    <cellStyle name="Normal 2 14 3 2 2" xfId="13660"/>
    <cellStyle name="Normal 2 14 3 3" xfId="13661"/>
    <cellStyle name="Normal 2 14 4" xfId="13662"/>
    <cellStyle name="Normal 2 14 4 2" xfId="13663"/>
    <cellStyle name="Normal 2 14 5" xfId="13664"/>
    <cellStyle name="Normal 2 14 6" xfId="13665"/>
    <cellStyle name="Normal 2 15" xfId="13666"/>
    <cellStyle name="Normal 2 15 2" xfId="13667"/>
    <cellStyle name="Normal 2 15 2 2" xfId="13668"/>
    <cellStyle name="Normal 2 15 2 2 2" xfId="13669"/>
    <cellStyle name="Normal 2 15 2 2 2 2" xfId="13670"/>
    <cellStyle name="Normal 2 15 2 2 3" xfId="13671"/>
    <cellStyle name="Normal 2 15 2 3" xfId="13672"/>
    <cellStyle name="Normal 2 15 2 3 2" xfId="13673"/>
    <cellStyle name="Normal 2 15 2 4" xfId="13674"/>
    <cellStyle name="Normal 2 15 3" xfId="13675"/>
    <cellStyle name="Normal 2 15 3 2" xfId="13676"/>
    <cellStyle name="Normal 2 15 3 2 2" xfId="13677"/>
    <cellStyle name="Normal 2 15 3 3" xfId="13678"/>
    <cellStyle name="Normal 2 15 4" xfId="13679"/>
    <cellStyle name="Normal 2 15 4 2" xfId="13680"/>
    <cellStyle name="Normal 2 15 5" xfId="13681"/>
    <cellStyle name="Normal 2 16" xfId="13682"/>
    <cellStyle name="Normal 2 16 2" xfId="13683"/>
    <cellStyle name="Normal 2 17" xfId="13684"/>
    <cellStyle name="Normal 2 17 2" xfId="13685"/>
    <cellStyle name="Normal 2 18" xfId="13686"/>
    <cellStyle name="Normal 2 18 2" xfId="13687"/>
    <cellStyle name="Normal 2 19" xfId="13688"/>
    <cellStyle name="Normal 2 19 2" xfId="13689"/>
    <cellStyle name="Normal 2 2" xfId="13690"/>
    <cellStyle name="Normal 2 2 10" xfId="13691"/>
    <cellStyle name="Normal 2 2 11" xfId="13692"/>
    <cellStyle name="Normal 2 2 12" xfId="13693"/>
    <cellStyle name="Normal 2 2 13" xfId="13694"/>
    <cellStyle name="Normal 2 2 13 2" xfId="13695"/>
    <cellStyle name="Normal 2 2 13 2 2" xfId="13696"/>
    <cellStyle name="Normal 2 2 13 2 2 2" xfId="13697"/>
    <cellStyle name="Normal 2 2 13 2 2 2 2" xfId="13698"/>
    <cellStyle name="Normal 2 2 13 2 2 3" xfId="13699"/>
    <cellStyle name="Normal 2 2 13 2 3" xfId="13700"/>
    <cellStyle name="Normal 2 2 13 2 3 2" xfId="13701"/>
    <cellStyle name="Normal 2 2 13 2 4" xfId="13702"/>
    <cellStyle name="Normal 2 2 13 3" xfId="13703"/>
    <cellStyle name="Normal 2 2 13 3 2" xfId="13704"/>
    <cellStyle name="Normal 2 2 13 3 2 2" xfId="13705"/>
    <cellStyle name="Normal 2 2 13 3 3" xfId="13706"/>
    <cellStyle name="Normal 2 2 13 4" xfId="13707"/>
    <cellStyle name="Normal 2 2 13 4 2" xfId="13708"/>
    <cellStyle name="Normal 2 2 13 5" xfId="13709"/>
    <cellStyle name="Normal 2 2 14" xfId="13710"/>
    <cellStyle name="Normal 2 2 14 2" xfId="13711"/>
    <cellStyle name="Normal 2 2 14 2 2" xfId="13712"/>
    <cellStyle name="Normal 2 2 14 2 2 2" xfId="13713"/>
    <cellStyle name="Normal 2 2 14 2 2 2 2" xfId="13714"/>
    <cellStyle name="Normal 2 2 14 2 2 3" xfId="13715"/>
    <cellStyle name="Normal 2 2 14 2 3" xfId="13716"/>
    <cellStyle name="Normal 2 2 14 2 3 2" xfId="13717"/>
    <cellStyle name="Normal 2 2 14 2 4" xfId="13718"/>
    <cellStyle name="Normal 2 2 14 3" xfId="13719"/>
    <cellStyle name="Normal 2 2 14 3 2" xfId="13720"/>
    <cellStyle name="Normal 2 2 14 3 2 2" xfId="13721"/>
    <cellStyle name="Normal 2 2 14 3 3" xfId="13722"/>
    <cellStyle name="Normal 2 2 14 4" xfId="13723"/>
    <cellStyle name="Normal 2 2 14 4 2" xfId="13724"/>
    <cellStyle name="Normal 2 2 14 5" xfId="13725"/>
    <cellStyle name="Normal 2 2 15" xfId="13726"/>
    <cellStyle name="Normal 2 2 15 2" xfId="13727"/>
    <cellStyle name="Normal 2 2 15 2 2" xfId="13728"/>
    <cellStyle name="Normal 2 2 15 2 2 2" xfId="13729"/>
    <cellStyle name="Normal 2 2 15 2 2 2 2" xfId="13730"/>
    <cellStyle name="Normal 2 2 15 2 2 3" xfId="13731"/>
    <cellStyle name="Normal 2 2 15 2 3" xfId="13732"/>
    <cellStyle name="Normal 2 2 15 2 3 2" xfId="13733"/>
    <cellStyle name="Normal 2 2 15 2 4" xfId="13734"/>
    <cellStyle name="Normal 2 2 15 3" xfId="13735"/>
    <cellStyle name="Normal 2 2 15 3 2" xfId="13736"/>
    <cellStyle name="Normal 2 2 15 3 2 2" xfId="13737"/>
    <cellStyle name="Normal 2 2 15 3 3" xfId="13738"/>
    <cellStyle name="Normal 2 2 15 4" xfId="13739"/>
    <cellStyle name="Normal 2 2 15 4 2" xfId="13740"/>
    <cellStyle name="Normal 2 2 15 5" xfId="13741"/>
    <cellStyle name="Normal 2 2 16" xfId="13742"/>
    <cellStyle name="Normal 2 2 16 2" xfId="13743"/>
    <cellStyle name="Normal 2 2 16 2 2" xfId="13744"/>
    <cellStyle name="Normal 2 2 16 2 2 2" xfId="13745"/>
    <cellStyle name="Normal 2 2 16 2 2 2 2" xfId="13746"/>
    <cellStyle name="Normal 2 2 16 2 2 3" xfId="13747"/>
    <cellStyle name="Normal 2 2 16 2 3" xfId="13748"/>
    <cellStyle name="Normal 2 2 16 2 3 2" xfId="13749"/>
    <cellStyle name="Normal 2 2 16 2 4" xfId="13750"/>
    <cellStyle name="Normal 2 2 16 3" xfId="13751"/>
    <cellStyle name="Normal 2 2 16 3 2" xfId="13752"/>
    <cellStyle name="Normal 2 2 16 3 2 2" xfId="13753"/>
    <cellStyle name="Normal 2 2 16 3 3" xfId="13754"/>
    <cellStyle name="Normal 2 2 16 4" xfId="13755"/>
    <cellStyle name="Normal 2 2 16 4 2" xfId="13756"/>
    <cellStyle name="Normal 2 2 16 5" xfId="13757"/>
    <cellStyle name="Normal 2 2 17" xfId="13758"/>
    <cellStyle name="Normal 2 2 17 2" xfId="13759"/>
    <cellStyle name="Normal 2 2 17 2 2" xfId="13760"/>
    <cellStyle name="Normal 2 2 17 2 2 2" xfId="13761"/>
    <cellStyle name="Normal 2 2 17 2 2 2 2" xfId="13762"/>
    <cellStyle name="Normal 2 2 17 2 2 3" xfId="13763"/>
    <cellStyle name="Normal 2 2 17 2 3" xfId="13764"/>
    <cellStyle name="Normal 2 2 17 2 3 2" xfId="13765"/>
    <cellStyle name="Normal 2 2 17 2 4" xfId="13766"/>
    <cellStyle name="Normal 2 2 17 3" xfId="13767"/>
    <cellStyle name="Normal 2 2 17 3 2" xfId="13768"/>
    <cellStyle name="Normal 2 2 17 3 2 2" xfId="13769"/>
    <cellStyle name="Normal 2 2 17 3 3" xfId="13770"/>
    <cellStyle name="Normal 2 2 17 4" xfId="13771"/>
    <cellStyle name="Normal 2 2 17 4 2" xfId="13772"/>
    <cellStyle name="Normal 2 2 17 5" xfId="13773"/>
    <cellStyle name="Normal 2 2 18" xfId="13774"/>
    <cellStyle name="Normal 2 2 18 2" xfId="13775"/>
    <cellStyle name="Normal 2 2 18 2 2" xfId="13776"/>
    <cellStyle name="Normal 2 2 18 2 2 2" xfId="13777"/>
    <cellStyle name="Normal 2 2 18 2 2 2 2" xfId="13778"/>
    <cellStyle name="Normal 2 2 18 2 2 3" xfId="13779"/>
    <cellStyle name="Normal 2 2 18 2 3" xfId="13780"/>
    <cellStyle name="Normal 2 2 18 2 3 2" xfId="13781"/>
    <cellStyle name="Normal 2 2 18 2 4" xfId="13782"/>
    <cellStyle name="Normal 2 2 18 3" xfId="13783"/>
    <cellStyle name="Normal 2 2 18 3 2" xfId="13784"/>
    <cellStyle name="Normal 2 2 18 3 2 2" xfId="13785"/>
    <cellStyle name="Normal 2 2 18 3 3" xfId="13786"/>
    <cellStyle name="Normal 2 2 18 4" xfId="13787"/>
    <cellStyle name="Normal 2 2 18 4 2" xfId="13788"/>
    <cellStyle name="Normal 2 2 18 5" xfId="13789"/>
    <cellStyle name="Normal 2 2 19" xfId="13790"/>
    <cellStyle name="Normal 2 2 19 2" xfId="13791"/>
    <cellStyle name="Normal 2 2 2" xfId="13792"/>
    <cellStyle name="Normal 2 2 2 10" xfId="13793"/>
    <cellStyle name="Normal 2 2 2 11" xfId="13794"/>
    <cellStyle name="Normal 2 2 2 12" xfId="13795"/>
    <cellStyle name="Normal 2 2 2 13" xfId="13796"/>
    <cellStyle name="Normal 2 2 2 14" xfId="13797"/>
    <cellStyle name="Normal 2 2 2 15" xfId="13798"/>
    <cellStyle name="Normal 2 2 2 16" xfId="13799"/>
    <cellStyle name="Normal 2 2 2 17" xfId="13800"/>
    <cellStyle name="Normal 2 2 2 18" xfId="13801"/>
    <cellStyle name="Normal 2 2 2 19" xfId="13802"/>
    <cellStyle name="Normal 2 2 2 2" xfId="13803"/>
    <cellStyle name="Normal 2 2 2 2 10" xfId="13804"/>
    <cellStyle name="Normal 2 2 2 2 11" xfId="13805"/>
    <cellStyle name="Normal 2 2 2 2 12" xfId="13806"/>
    <cellStyle name="Normal 2 2 2 2 13" xfId="13807"/>
    <cellStyle name="Normal 2 2 2 2 14" xfId="13808"/>
    <cellStyle name="Normal 2 2 2 2 15" xfId="13809"/>
    <cellStyle name="Normal 2 2 2 2 16" xfId="13810"/>
    <cellStyle name="Normal 2 2 2 2 2" xfId="13811"/>
    <cellStyle name="Normal 2 2 2 2 2 10" xfId="13812"/>
    <cellStyle name="Normal 2 2 2 2 2 11" xfId="13813"/>
    <cellStyle name="Normal 2 2 2 2 2 12" xfId="13814"/>
    <cellStyle name="Normal 2 2 2 2 2 13" xfId="13815"/>
    <cellStyle name="Normal 2 2 2 2 2 14" xfId="13816"/>
    <cellStyle name="Normal 2 2 2 2 2 15" xfId="13817"/>
    <cellStyle name="Normal 2 2 2 2 2 16" xfId="13818"/>
    <cellStyle name="Normal 2 2 2 2 2 2" xfId="13819"/>
    <cellStyle name="Normal 2 2 2 2 2 2 2" xfId="13820"/>
    <cellStyle name="Normal 2 2 2 2 2 3" xfId="13821"/>
    <cellStyle name="Normal 2 2 2 2 2 4" xfId="13822"/>
    <cellStyle name="Normal 2 2 2 2 2 5" xfId="13823"/>
    <cellStyle name="Normal 2 2 2 2 2 6" xfId="13824"/>
    <cellStyle name="Normal 2 2 2 2 2 7" xfId="13825"/>
    <cellStyle name="Normal 2 2 2 2 2 8" xfId="13826"/>
    <cellStyle name="Normal 2 2 2 2 2 9" xfId="13827"/>
    <cellStyle name="Normal 2 2 2 2 3" xfId="13828"/>
    <cellStyle name="Normal 2 2 2 2 4" xfId="13829"/>
    <cellStyle name="Normal 2 2 2 2 5" xfId="13830"/>
    <cellStyle name="Normal 2 2 2 2 6" xfId="13831"/>
    <cellStyle name="Normal 2 2 2 2 7" xfId="13832"/>
    <cellStyle name="Normal 2 2 2 2 8" xfId="13833"/>
    <cellStyle name="Normal 2 2 2 2 9" xfId="13834"/>
    <cellStyle name="Normal 2 2 2 20" xfId="13835"/>
    <cellStyle name="Normal 2 2 2 21" xfId="13836"/>
    <cellStyle name="Normal 2 2 2 22" xfId="13837"/>
    <cellStyle name="Normal 2 2 2 23" xfId="13838"/>
    <cellStyle name="Normal 2 2 2 24" xfId="13839"/>
    <cellStyle name="Normal 2 2 2 25" xfId="13840"/>
    <cellStyle name="Normal 2 2 2 26" xfId="13841"/>
    <cellStyle name="Normal 2 2 2 27" xfId="13842"/>
    <cellStyle name="Normal 2 2 2 28" xfId="13843"/>
    <cellStyle name="Normal 2 2 2 3" xfId="13844"/>
    <cellStyle name="Normal 2 2 2 4" xfId="13845"/>
    <cellStyle name="Normal 2 2 2 5" xfId="13846"/>
    <cellStyle name="Normal 2 2 2 6" xfId="13847"/>
    <cellStyle name="Normal 2 2 2 7" xfId="13848"/>
    <cellStyle name="Normal 2 2 2 8" xfId="13849"/>
    <cellStyle name="Normal 2 2 2 9" xfId="13850"/>
    <cellStyle name="Normal 2 2 20" xfId="13851"/>
    <cellStyle name="Normal 2 2 20 2" xfId="13852"/>
    <cellStyle name="Normal 2 2 21" xfId="13853"/>
    <cellStyle name="Normal 2 2 21 2" xfId="13854"/>
    <cellStyle name="Normal 2 2 22" xfId="13855"/>
    <cellStyle name="Normal 2 2 22 2" xfId="13856"/>
    <cellStyle name="Normal 2 2 23" xfId="13857"/>
    <cellStyle name="Normal 2 2 23 2" xfId="13858"/>
    <cellStyle name="Normal 2 2 24" xfId="13859"/>
    <cellStyle name="Normal 2 2 24 2" xfId="13860"/>
    <cellStyle name="Normal 2 2 25" xfId="13861"/>
    <cellStyle name="Normal 2 2 25 2" xfId="13862"/>
    <cellStyle name="Normal 2 2 26" xfId="13863"/>
    <cellStyle name="Normal 2 2 26 2" xfId="13864"/>
    <cellStyle name="Normal 2 2 27" xfId="13865"/>
    <cellStyle name="Normal 2 2 27 2" xfId="13866"/>
    <cellStyle name="Normal 2 2 28" xfId="13867"/>
    <cellStyle name="Normal 2 2 28 2" xfId="13868"/>
    <cellStyle name="Normal 2 2 29" xfId="13869"/>
    <cellStyle name="Normal 2 2 29 2" xfId="13870"/>
    <cellStyle name="Normal 2 2 3" xfId="13871"/>
    <cellStyle name="Normal 2 2 3 2" xfId="13872"/>
    <cellStyle name="Normal 2 2 30" xfId="13873"/>
    <cellStyle name="Normal 2 2 30 2" xfId="13874"/>
    <cellStyle name="Normal 2 2 31" xfId="13875"/>
    <cellStyle name="Normal 2 2 31 2" xfId="13876"/>
    <cellStyle name="Normal 2 2 32" xfId="13877"/>
    <cellStyle name="Normal 2 2 32 2" xfId="13878"/>
    <cellStyle name="Normal 2 2 33" xfId="13879"/>
    <cellStyle name="Normal 2 2 33 2" xfId="13880"/>
    <cellStyle name="Normal 2 2 34" xfId="13881"/>
    <cellStyle name="Normal 2 2 34 2" xfId="13882"/>
    <cellStyle name="Normal 2 2 34 2 2" xfId="13883"/>
    <cellStyle name="Normal 2 2 34 2 2 2" xfId="13884"/>
    <cellStyle name="Normal 2 2 34 2 2 2 2" xfId="13885"/>
    <cellStyle name="Normal 2 2 34 2 2 3" xfId="13886"/>
    <cellStyle name="Normal 2 2 34 2 3" xfId="13887"/>
    <cellStyle name="Normal 2 2 34 2 3 2" xfId="13888"/>
    <cellStyle name="Normal 2 2 34 2 4" xfId="13889"/>
    <cellStyle name="Normal 2 2 34 3" xfId="13890"/>
    <cellStyle name="Normal 2 2 34 3 2" xfId="13891"/>
    <cellStyle name="Normal 2 2 34 3 2 2" xfId="13892"/>
    <cellStyle name="Normal 2 2 34 3 3" xfId="13893"/>
    <cellStyle name="Normal 2 2 34 4" xfId="13894"/>
    <cellStyle name="Normal 2 2 34 4 2" xfId="13895"/>
    <cellStyle name="Normal 2 2 34 5" xfId="13896"/>
    <cellStyle name="Normal 2 2 35" xfId="13897"/>
    <cellStyle name="Normal 2 2 35 2" xfId="13898"/>
    <cellStyle name="Normal 2 2 35 2 2" xfId="13899"/>
    <cellStyle name="Normal 2 2 35 2 2 2" xfId="13900"/>
    <cellStyle name="Normal 2 2 35 2 2 2 2" xfId="13901"/>
    <cellStyle name="Normal 2 2 35 2 2 3" xfId="13902"/>
    <cellStyle name="Normal 2 2 35 2 3" xfId="13903"/>
    <cellStyle name="Normal 2 2 35 2 3 2" xfId="13904"/>
    <cellStyle name="Normal 2 2 35 2 4" xfId="13905"/>
    <cellStyle name="Normal 2 2 35 3" xfId="13906"/>
    <cellStyle name="Normal 2 2 35 3 2" xfId="13907"/>
    <cellStyle name="Normal 2 2 35 3 2 2" xfId="13908"/>
    <cellStyle name="Normal 2 2 35 3 3" xfId="13909"/>
    <cellStyle name="Normal 2 2 35 4" xfId="13910"/>
    <cellStyle name="Normal 2 2 35 4 2" xfId="13911"/>
    <cellStyle name="Normal 2 2 35 5" xfId="13912"/>
    <cellStyle name="Normal 2 2 36" xfId="13913"/>
    <cellStyle name="Normal 2 2 37" xfId="13914"/>
    <cellStyle name="Normal 2 2 38" xfId="13915"/>
    <cellStyle name="Normal 2 2 4" xfId="13916"/>
    <cellStyle name="Normal 2 2 5" xfId="13917"/>
    <cellStyle name="Normal 2 2 6" xfId="13918"/>
    <cellStyle name="Normal 2 2 7" xfId="13919"/>
    <cellStyle name="Normal 2 2 8" xfId="13920"/>
    <cellStyle name="Normal 2 2 9" xfId="13921"/>
    <cellStyle name="Normal 2 20" xfId="13922"/>
    <cellStyle name="Normal 2 20 2" xfId="13923"/>
    <cellStyle name="Normal 2 21" xfId="13924"/>
    <cellStyle name="Normal 2 21 2" xfId="13925"/>
    <cellStyle name="Normal 2 22" xfId="13926"/>
    <cellStyle name="Normal 2 22 2" xfId="13927"/>
    <cellStyle name="Normal 2 23" xfId="13928"/>
    <cellStyle name="Normal 2 23 2" xfId="13929"/>
    <cellStyle name="Normal 2 24" xfId="13930"/>
    <cellStyle name="Normal 2 24 2" xfId="13931"/>
    <cellStyle name="Normal 2 25" xfId="13932"/>
    <cellStyle name="Normal 2 25 2" xfId="13933"/>
    <cellStyle name="Normal 2 26" xfId="13934"/>
    <cellStyle name="Normal 2 26 2" xfId="13935"/>
    <cellStyle name="Normal 2 27" xfId="13936"/>
    <cellStyle name="Normal 2 27 2" xfId="13937"/>
    <cellStyle name="Normal 2 28" xfId="13938"/>
    <cellStyle name="Normal 2 28 2" xfId="13939"/>
    <cellStyle name="Normal 2 29" xfId="13940"/>
    <cellStyle name="Normal 2 29 2" xfId="13941"/>
    <cellStyle name="Normal 2 3" xfId="13942"/>
    <cellStyle name="Normal 2 3 10" xfId="13943"/>
    <cellStyle name="Normal 2 3 10 2" xfId="13944"/>
    <cellStyle name="Normal 2 3 11" xfId="13945"/>
    <cellStyle name="Normal 2 3 11 2" xfId="13946"/>
    <cellStyle name="Normal 2 3 12" xfId="13947"/>
    <cellStyle name="Normal 2 3 12 2" xfId="13948"/>
    <cellStyle name="Normal 2 3 13" xfId="13949"/>
    <cellStyle name="Normal 2 3 13 2" xfId="13950"/>
    <cellStyle name="Normal 2 3 14" xfId="13951"/>
    <cellStyle name="Normal 2 3 14 2" xfId="13952"/>
    <cellStyle name="Normal 2 3 15" xfId="13953"/>
    <cellStyle name="Normal 2 3 15 2" xfId="13954"/>
    <cellStyle name="Normal 2 3 16" xfId="13955"/>
    <cellStyle name="Normal 2 3 16 2" xfId="13956"/>
    <cellStyle name="Normal 2 3 17" xfId="13957"/>
    <cellStyle name="Normal 2 3 18" xfId="13958"/>
    <cellStyle name="Normal 2 3 2" xfId="13959"/>
    <cellStyle name="Normal 2 3 2 10" xfId="13960"/>
    <cellStyle name="Normal 2 3 2 11" xfId="13961"/>
    <cellStyle name="Normal 2 3 2 12" xfId="13962"/>
    <cellStyle name="Normal 2 3 2 13" xfId="13963"/>
    <cellStyle name="Normal 2 3 2 14" xfId="13964"/>
    <cellStyle name="Normal 2 3 2 15" xfId="13965"/>
    <cellStyle name="Normal 2 3 2 16" xfId="13966"/>
    <cellStyle name="Normal 2 3 2 2" xfId="13967"/>
    <cellStyle name="Normal 2 3 2 2 2" xfId="13968"/>
    <cellStyle name="Normal 2 3 2 2 3" xfId="13969"/>
    <cellStyle name="Normal 2 3 2 3" xfId="13970"/>
    <cellStyle name="Normal 2 3 2 4" xfId="13971"/>
    <cellStyle name="Normal 2 3 2 5" xfId="13972"/>
    <cellStyle name="Normal 2 3 2 6" xfId="13973"/>
    <cellStyle name="Normal 2 3 2 7" xfId="13974"/>
    <cellStyle name="Normal 2 3 2 8" xfId="13975"/>
    <cellStyle name="Normal 2 3 2 9" xfId="13976"/>
    <cellStyle name="Normal 2 3 3" xfId="13977"/>
    <cellStyle name="Normal 2 3 3 2" xfId="13978"/>
    <cellStyle name="Normal 2 3 4" xfId="13979"/>
    <cellStyle name="Normal 2 3 4 2" xfId="13980"/>
    <cellStyle name="Normal 2 3 5" xfId="13981"/>
    <cellStyle name="Normal 2 3 5 2" xfId="13982"/>
    <cellStyle name="Normal 2 3 6" xfId="13983"/>
    <cellStyle name="Normal 2 3 6 2" xfId="13984"/>
    <cellStyle name="Normal 2 3 7" xfId="13985"/>
    <cellStyle name="Normal 2 3 7 2" xfId="13986"/>
    <cellStyle name="Normal 2 3 8" xfId="13987"/>
    <cellStyle name="Normal 2 3 8 2" xfId="13988"/>
    <cellStyle name="Normal 2 3 9" xfId="13989"/>
    <cellStyle name="Normal 2 3 9 2" xfId="13990"/>
    <cellStyle name="Normal 2 30" xfId="13991"/>
    <cellStyle name="Normal 2 30 2" xfId="13992"/>
    <cellStyle name="Normal 2 31" xfId="13993"/>
    <cellStyle name="Normal 2 32" xfId="13994"/>
    <cellStyle name="Normal 2 33" xfId="13995"/>
    <cellStyle name="Normal 2 34" xfId="13996"/>
    <cellStyle name="Normal 2 4" xfId="13997"/>
    <cellStyle name="Normal 2 4 10" xfId="13998"/>
    <cellStyle name="Normal 2 4 11" xfId="13999"/>
    <cellStyle name="Normal 2 4 12" xfId="14000"/>
    <cellStyle name="Normal 2 4 13" xfId="14001"/>
    <cellStyle name="Normal 2 4 14" xfId="14002"/>
    <cellStyle name="Normal 2 4 15" xfId="14003"/>
    <cellStyle name="Normal 2 4 16" xfId="14004"/>
    <cellStyle name="Normal 2 4 17" xfId="14005"/>
    <cellStyle name="Normal 2 4 18" xfId="14006"/>
    <cellStyle name="Normal 2 4 2" xfId="14007"/>
    <cellStyle name="Normal 2 4 2 10" xfId="14008"/>
    <cellStyle name="Normal 2 4 2 11" xfId="14009"/>
    <cellStyle name="Normal 2 4 2 12" xfId="14010"/>
    <cellStyle name="Normal 2 4 2 13" xfId="14011"/>
    <cellStyle name="Normal 2 4 2 14" xfId="14012"/>
    <cellStyle name="Normal 2 4 2 15" xfId="14013"/>
    <cellStyle name="Normal 2 4 2 16" xfId="14014"/>
    <cellStyle name="Normal 2 4 2 2" xfId="14015"/>
    <cellStyle name="Normal 2 4 2 3" xfId="14016"/>
    <cellStyle name="Normal 2 4 2 4" xfId="14017"/>
    <cellStyle name="Normal 2 4 2 5" xfId="14018"/>
    <cellStyle name="Normal 2 4 2 6" xfId="14019"/>
    <cellStyle name="Normal 2 4 2 7" xfId="14020"/>
    <cellStyle name="Normal 2 4 2 8" xfId="14021"/>
    <cellStyle name="Normal 2 4 2 9" xfId="14022"/>
    <cellStyle name="Normal 2 4 3" xfId="14023"/>
    <cellStyle name="Normal 2 4 4" xfId="14024"/>
    <cellStyle name="Normal 2 4 5" xfId="14025"/>
    <cellStyle name="Normal 2 4 6" xfId="14026"/>
    <cellStyle name="Normal 2 4 7" xfId="14027"/>
    <cellStyle name="Normal 2 4 8" xfId="14028"/>
    <cellStyle name="Normal 2 4 9" xfId="14029"/>
    <cellStyle name="Normal 2 5" xfId="14030"/>
    <cellStyle name="Normal 2 5 2" xfId="14031"/>
    <cellStyle name="Normal 2 6" xfId="14032"/>
    <cellStyle name="Normal 2 6 10" xfId="14033"/>
    <cellStyle name="Normal 2 6 11" xfId="14034"/>
    <cellStyle name="Normal 2 6 12" xfId="14035"/>
    <cellStyle name="Normal 2 6 13" xfId="14036"/>
    <cellStyle name="Normal 2 6 14" xfId="14037"/>
    <cellStyle name="Normal 2 6 15" xfId="14038"/>
    <cellStyle name="Normal 2 6 16" xfId="14039"/>
    <cellStyle name="Normal 2 6 17" xfId="14040"/>
    <cellStyle name="Normal 2 6 18" xfId="14041"/>
    <cellStyle name="Normal 2 6 19" xfId="14042"/>
    <cellStyle name="Normal 2 6 2" xfId="14043"/>
    <cellStyle name="Normal 2 6 20" xfId="14044"/>
    <cellStyle name="Normal 2 6 20 2" xfId="14045"/>
    <cellStyle name="Normal 2 6 20 2 2" xfId="14046"/>
    <cellStyle name="Normal 2 6 20 2 2 2" xfId="14047"/>
    <cellStyle name="Normal 2 6 20 2 3" xfId="14048"/>
    <cellStyle name="Normal 2 6 20 3" xfId="14049"/>
    <cellStyle name="Normal 2 6 20 3 2" xfId="14050"/>
    <cellStyle name="Normal 2 6 20 4" xfId="14051"/>
    <cellStyle name="Normal 2 6 21" xfId="14052"/>
    <cellStyle name="Normal 2 6 21 2" xfId="14053"/>
    <cellStyle name="Normal 2 6 21 2 2" xfId="14054"/>
    <cellStyle name="Normal 2 6 21 3" xfId="14055"/>
    <cellStyle name="Normal 2 6 22" xfId="14056"/>
    <cellStyle name="Normal 2 6 22 2" xfId="14057"/>
    <cellStyle name="Normal 2 6 23" xfId="14058"/>
    <cellStyle name="Normal 2 6 24" xfId="14059"/>
    <cellStyle name="Normal 2 6 3" xfId="14060"/>
    <cellStyle name="Normal 2 6 4" xfId="14061"/>
    <cellStyle name="Normal 2 6 5" xfId="14062"/>
    <cellStyle name="Normal 2 6 6" xfId="14063"/>
    <cellStyle name="Normal 2 6 7" xfId="14064"/>
    <cellStyle name="Normal 2 6 8" xfId="14065"/>
    <cellStyle name="Normal 2 6 9" xfId="14066"/>
    <cellStyle name="Normal 2 7" xfId="14067"/>
    <cellStyle name="Normal 2 7 2" xfId="14068"/>
    <cellStyle name="Normal 2 7 2 2" xfId="14069"/>
    <cellStyle name="Normal 2 7 2 2 2" xfId="14070"/>
    <cellStyle name="Normal 2 7 2 2 2 2" xfId="14071"/>
    <cellStyle name="Normal 2 7 2 2 3" xfId="14072"/>
    <cellStyle name="Normal 2 7 2 3" xfId="14073"/>
    <cellStyle name="Normal 2 7 2 3 2" xfId="14074"/>
    <cellStyle name="Normal 2 7 2 4" xfId="14075"/>
    <cellStyle name="Normal 2 7 3" xfId="14076"/>
    <cellStyle name="Normal 2 7 3 2" xfId="14077"/>
    <cellStyle name="Normal 2 7 3 2 2" xfId="14078"/>
    <cellStyle name="Normal 2 7 3 3" xfId="14079"/>
    <cellStyle name="Normal 2 7 4" xfId="14080"/>
    <cellStyle name="Normal 2 7 4 2" xfId="14081"/>
    <cellStyle name="Normal 2 7 5" xfId="14082"/>
    <cellStyle name="Normal 2 7 6" xfId="14083"/>
    <cellStyle name="Normal 2 8" xfId="14084"/>
    <cellStyle name="Normal 2 8 2" xfId="14085"/>
    <cellStyle name="Normal 2 8 2 2" xfId="14086"/>
    <cellStyle name="Normal 2 8 2 2 2" xfId="14087"/>
    <cellStyle name="Normal 2 8 2 2 2 2" xfId="14088"/>
    <cellStyle name="Normal 2 8 2 2 3" xfId="14089"/>
    <cellStyle name="Normal 2 8 2 3" xfId="14090"/>
    <cellStyle name="Normal 2 8 2 3 2" xfId="14091"/>
    <cellStyle name="Normal 2 8 2 4" xfId="14092"/>
    <cellStyle name="Normal 2 8 3" xfId="14093"/>
    <cellStyle name="Normal 2 8 3 2" xfId="14094"/>
    <cellStyle name="Normal 2 8 3 2 2" xfId="14095"/>
    <cellStyle name="Normal 2 8 3 3" xfId="14096"/>
    <cellStyle name="Normal 2 8 4" xfId="14097"/>
    <cellStyle name="Normal 2 8 4 2" xfId="14098"/>
    <cellStyle name="Normal 2 8 5" xfId="14099"/>
    <cellStyle name="Normal 2 8 6" xfId="14100"/>
    <cellStyle name="Normal 2 9" xfId="14101"/>
    <cellStyle name="Normal 2 9 2" xfId="14102"/>
    <cellStyle name="Normal 2 9 2 2" xfId="14103"/>
    <cellStyle name="Normal 2 9 2 2 2" xfId="14104"/>
    <cellStyle name="Normal 2 9 2 2 2 2" xfId="14105"/>
    <cellStyle name="Normal 2 9 2 2 3" xfId="14106"/>
    <cellStyle name="Normal 2 9 2 3" xfId="14107"/>
    <cellStyle name="Normal 2 9 2 3 2" xfId="14108"/>
    <cellStyle name="Normal 2 9 2 4" xfId="14109"/>
    <cellStyle name="Normal 2 9 3" xfId="14110"/>
    <cellStyle name="Normal 2 9 3 2" xfId="14111"/>
    <cellStyle name="Normal 2 9 3 2 2" xfId="14112"/>
    <cellStyle name="Normal 2 9 3 3" xfId="14113"/>
    <cellStyle name="Normal 2 9 4" xfId="14114"/>
    <cellStyle name="Normal 2 9 4 2" xfId="14115"/>
    <cellStyle name="Normal 2 9 5" xfId="14116"/>
    <cellStyle name="Normal 2 9 6" xfId="14117"/>
    <cellStyle name="Normal 2_Fin Moore Ranch CPP" xfId="14118"/>
    <cellStyle name="Normal 20" xfId="14119"/>
    <cellStyle name="Normal 20 2" xfId="14120"/>
    <cellStyle name="Normal 21" xfId="14121"/>
    <cellStyle name="Normal 21 2" xfId="14122"/>
    <cellStyle name="Normal 22" xfId="14123"/>
    <cellStyle name="Normal 22 2" xfId="14124"/>
    <cellStyle name="Normal 23" xfId="14125"/>
    <cellStyle name="Normal 23 2" xfId="14126"/>
    <cellStyle name="Normal 24" xfId="14127"/>
    <cellStyle name="Normal 24 2" xfId="14128"/>
    <cellStyle name="Normal 25" xfId="14129"/>
    <cellStyle name="Normal 25 2" xfId="14130"/>
    <cellStyle name="Normal 26" xfId="14131"/>
    <cellStyle name="Normal 26 2" xfId="14132"/>
    <cellStyle name="Normal 27" xfId="14133"/>
    <cellStyle name="Normal 27 2" xfId="14134"/>
    <cellStyle name="Normal 28" xfId="14135"/>
    <cellStyle name="Normal 28 2" xfId="14136"/>
    <cellStyle name="Normal 29" xfId="14137"/>
    <cellStyle name="Normal 29 2" xfId="14138"/>
    <cellStyle name="Normal 29 3" xfId="14139"/>
    <cellStyle name="Normal 29 4" xfId="14140"/>
    <cellStyle name="Normal 29 5" xfId="14141"/>
    <cellStyle name="Normal 29 6" xfId="14142"/>
    <cellStyle name="Normal 29 7" xfId="14143"/>
    <cellStyle name="Normal 29 8" xfId="14144"/>
    <cellStyle name="Normal 29_FIT depletion rate adjusted" xfId="14145"/>
    <cellStyle name="normal 3" xfId="14146"/>
    <cellStyle name="Normal 3 2" xfId="14147"/>
    <cellStyle name="Normal 3 2 2" xfId="14148"/>
    <cellStyle name="Normal 3 2 3" xfId="14149"/>
    <cellStyle name="Normal 3 2 4" xfId="14150"/>
    <cellStyle name="Normal 3 2 5" xfId="14151"/>
    <cellStyle name="Normal 3 3" xfId="14152"/>
    <cellStyle name="Normal 3 3 2" xfId="14153"/>
    <cellStyle name="Normal 3 3 3" xfId="14154"/>
    <cellStyle name="Normal 3 4" xfId="14155"/>
    <cellStyle name="Normal 3 4 10" xfId="14156"/>
    <cellStyle name="Normal 3 4 2" xfId="14157"/>
    <cellStyle name="Normal 3 4 3" xfId="14158"/>
    <cellStyle name="Normal 3 4 4" xfId="14159"/>
    <cellStyle name="Normal 3 4 5" xfId="14160"/>
    <cellStyle name="Normal 3 4 6" xfId="14161"/>
    <cellStyle name="Normal 3 4 7" xfId="14162"/>
    <cellStyle name="Normal 3 4 8" xfId="14163"/>
    <cellStyle name="Normal 3 4 9" xfId="14164"/>
    <cellStyle name="Normal 3 5" xfId="14165"/>
    <cellStyle name="Normal 3 6" xfId="14166"/>
    <cellStyle name="Normal 3 7" xfId="14167"/>
    <cellStyle name="Normal 3 8" xfId="14168"/>
    <cellStyle name="Normal 3 9" xfId="14169"/>
    <cellStyle name="Normal 3_FIT depletion rate adjusted" xfId="14170"/>
    <cellStyle name="Normal 30" xfId="14171"/>
    <cellStyle name="Normal 30 2" xfId="14172"/>
    <cellStyle name="Normal 31" xfId="14173"/>
    <cellStyle name="Normal 31 2" xfId="14174"/>
    <cellStyle name="Normal 32" xfId="14175"/>
    <cellStyle name="Normal 32 2" xfId="14176"/>
    <cellStyle name="Normal 33" xfId="14177"/>
    <cellStyle name="Normal 33 2" xfId="14178"/>
    <cellStyle name="Normal 34" xfId="14179"/>
    <cellStyle name="Normal 34 2" xfId="14180"/>
    <cellStyle name="Normal 35" xfId="14181"/>
    <cellStyle name="Normal 35 2" xfId="14182"/>
    <cellStyle name="Normal 36" xfId="14183"/>
    <cellStyle name="Normal 36 2" xfId="14184"/>
    <cellStyle name="Normal 37" xfId="14185"/>
    <cellStyle name="Normal 37 2" xfId="14186"/>
    <cellStyle name="Normal 38" xfId="14187"/>
    <cellStyle name="Normal 38 2" xfId="14188"/>
    <cellStyle name="Normal 39" xfId="14189"/>
    <cellStyle name="Normal 39 2" xfId="14190"/>
    <cellStyle name="normal 4" xfId="14191"/>
    <cellStyle name="Normal 4 10" xfId="14192"/>
    <cellStyle name="Normal 4 10 2" xfId="14193"/>
    <cellStyle name="Normal 4 11" xfId="14194"/>
    <cellStyle name="Normal 4 12" xfId="14195"/>
    <cellStyle name="Normal 4 13" xfId="14196"/>
    <cellStyle name="Normal 4 14" xfId="14197"/>
    <cellStyle name="Normal 4 15" xfId="14198"/>
    <cellStyle name="Normal 4 2" xfId="14199"/>
    <cellStyle name="Normal 4 2 2" xfId="14200"/>
    <cellStyle name="Normal 4 3" xfId="14201"/>
    <cellStyle name="Normal 4 3 2" xfId="14202"/>
    <cellStyle name="Normal 4 4" xfId="14203"/>
    <cellStyle name="Normal 4 4 2" xfId="14204"/>
    <cellStyle name="Normal 4 5" xfId="14205"/>
    <cellStyle name="Normal 4 5 2" xfId="14206"/>
    <cellStyle name="Normal 4 6" xfId="14207"/>
    <cellStyle name="Normal 4 6 2" xfId="14208"/>
    <cellStyle name="Normal 4 7" xfId="14209"/>
    <cellStyle name="Normal 4 7 2" xfId="14210"/>
    <cellStyle name="Normal 4 8" xfId="14211"/>
    <cellStyle name="Normal 4 8 2" xfId="14212"/>
    <cellStyle name="Normal 4 9" xfId="14213"/>
    <cellStyle name="Normal 4 9 2" xfId="14214"/>
    <cellStyle name="Normal 4_FIT depletion rate adjusted" xfId="14215"/>
    <cellStyle name="Normal 40" xfId="14216"/>
    <cellStyle name="Normal 40 2" xfId="14217"/>
    <cellStyle name="Normal 41" xfId="14218"/>
    <cellStyle name="Normal 41 2" xfId="14219"/>
    <cellStyle name="Normal 42" xfId="14220"/>
    <cellStyle name="Normal 42 2" xfId="14221"/>
    <cellStyle name="Normal 43" xfId="14222"/>
    <cellStyle name="Normal 43 2" xfId="14223"/>
    <cellStyle name="Normal 44" xfId="14224"/>
    <cellStyle name="Normal 44 2" xfId="14225"/>
    <cellStyle name="Normal 45" xfId="14226"/>
    <cellStyle name="Normal 45 2" xfId="14227"/>
    <cellStyle name="Normal 46" xfId="14228"/>
    <cellStyle name="Normal 46 2" xfId="14229"/>
    <cellStyle name="Normal 47" xfId="14230"/>
    <cellStyle name="Normal 47 2" xfId="14231"/>
    <cellStyle name="Normal 48" xfId="14232"/>
    <cellStyle name="Normal 48 2" xfId="14233"/>
    <cellStyle name="Normal 49" xfId="14234"/>
    <cellStyle name="Normal 49 2" xfId="14235"/>
    <cellStyle name="Normal 5" xfId="14236"/>
    <cellStyle name="Normal 5 2" xfId="14237"/>
    <cellStyle name="Normal 5 2 2" xfId="14238"/>
    <cellStyle name="Normal 5 2 3" xfId="14239"/>
    <cellStyle name="Normal 5 2 4" xfId="14240"/>
    <cellStyle name="Normal 5 2 5" xfId="14241"/>
    <cellStyle name="Normal 5 2 6" xfId="14242"/>
    <cellStyle name="Normal 5 2 7" xfId="14243"/>
    <cellStyle name="Normal 5 2 8" xfId="14244"/>
    <cellStyle name="Normal 5 2 9" xfId="14245"/>
    <cellStyle name="Normal 5 3" xfId="14246"/>
    <cellStyle name="Normal 5 4" xfId="14247"/>
    <cellStyle name="Normal 5 5" xfId="14248"/>
    <cellStyle name="Normal 5 6" xfId="14249"/>
    <cellStyle name="Normal 5 7" xfId="14250"/>
    <cellStyle name="Normal 5 8" xfId="14251"/>
    <cellStyle name="Normal 5 9" xfId="14252"/>
    <cellStyle name="Normal 5_FIT depletion rate adjusted" xfId="14253"/>
    <cellStyle name="Normal 50" xfId="14254"/>
    <cellStyle name="Normal 50 2" xfId="14255"/>
    <cellStyle name="Normal 51" xfId="14256"/>
    <cellStyle name="Normal 51 2" xfId="14257"/>
    <cellStyle name="Normal 52" xfId="14258"/>
    <cellStyle name="Normal 52 2" xfId="14259"/>
    <cellStyle name="Normal 53" xfId="14260"/>
    <cellStyle name="Normal 53 2" xfId="14261"/>
    <cellStyle name="Normal 54" xfId="14262"/>
    <cellStyle name="Normal 54 2" xfId="14263"/>
    <cellStyle name="Normal 55" xfId="14264"/>
    <cellStyle name="Normal 55 2" xfId="14265"/>
    <cellStyle name="Normal 56" xfId="14266"/>
    <cellStyle name="Normal 56 2" xfId="14267"/>
    <cellStyle name="Normal 57" xfId="14268"/>
    <cellStyle name="Normal 57 2" xfId="14269"/>
    <cellStyle name="Normal 57 3" xfId="14270"/>
    <cellStyle name="Normal 58" xfId="14271"/>
    <cellStyle name="Normal 58 2" xfId="14272"/>
    <cellStyle name="Normal 58 3" xfId="14273"/>
    <cellStyle name="Normal 59" xfId="14274"/>
    <cellStyle name="Normal 59 2" xfId="14275"/>
    <cellStyle name="Normal 59 3" xfId="14276"/>
    <cellStyle name="Normal 6" xfId="14277"/>
    <cellStyle name="Normal 6 10" xfId="14278"/>
    <cellStyle name="Normal 6 10 2" xfId="14279"/>
    <cellStyle name="Normal 6 10 2 2" xfId="14280"/>
    <cellStyle name="Normal 6 10 2 2 2" xfId="14281"/>
    <cellStyle name="Normal 6 10 2 2 2 2" xfId="14282"/>
    <cellStyle name="Normal 6 10 2 2 3" xfId="14283"/>
    <cellStyle name="Normal 6 10 2 3" xfId="14284"/>
    <cellStyle name="Normal 6 10 2 3 2" xfId="14285"/>
    <cellStyle name="Normal 6 10 2 4" xfId="14286"/>
    <cellStyle name="Normal 6 10 3" xfId="14287"/>
    <cellStyle name="Normal 6 10 3 2" xfId="14288"/>
    <cellStyle name="Normal 6 10 3 2 2" xfId="14289"/>
    <cellStyle name="Normal 6 10 3 3" xfId="14290"/>
    <cellStyle name="Normal 6 10 4" xfId="14291"/>
    <cellStyle name="Normal 6 10 4 2" xfId="14292"/>
    <cellStyle name="Normal 6 10 5" xfId="14293"/>
    <cellStyle name="Normal 6 11" xfId="14294"/>
    <cellStyle name="Normal 6 11 2" xfId="14295"/>
    <cellStyle name="Normal 6 11 2 2" xfId="14296"/>
    <cellStyle name="Normal 6 11 2 2 2" xfId="14297"/>
    <cellStyle name="Normal 6 11 2 2 2 2" xfId="14298"/>
    <cellStyle name="Normal 6 11 2 2 3" xfId="14299"/>
    <cellStyle name="Normal 6 11 2 3" xfId="14300"/>
    <cellStyle name="Normal 6 11 2 3 2" xfId="14301"/>
    <cellStyle name="Normal 6 11 2 4" xfId="14302"/>
    <cellStyle name="Normal 6 11 3" xfId="14303"/>
    <cellStyle name="Normal 6 11 3 2" xfId="14304"/>
    <cellStyle name="Normal 6 11 3 2 2" xfId="14305"/>
    <cellStyle name="Normal 6 11 3 3" xfId="14306"/>
    <cellStyle name="Normal 6 11 4" xfId="14307"/>
    <cellStyle name="Normal 6 11 4 2" xfId="14308"/>
    <cellStyle name="Normal 6 11 5" xfId="14309"/>
    <cellStyle name="Normal 6 12" xfId="14310"/>
    <cellStyle name="Normal 6 12 2" xfId="14311"/>
    <cellStyle name="Normal 6 12 2 2" xfId="14312"/>
    <cellStyle name="Normal 6 12 2 2 2" xfId="14313"/>
    <cellStyle name="Normal 6 12 2 2 2 2" xfId="14314"/>
    <cellStyle name="Normal 6 12 2 2 3" xfId="14315"/>
    <cellStyle name="Normal 6 12 2 3" xfId="14316"/>
    <cellStyle name="Normal 6 12 2 3 2" xfId="14317"/>
    <cellStyle name="Normal 6 12 2 4" xfId="14318"/>
    <cellStyle name="Normal 6 12 3" xfId="14319"/>
    <cellStyle name="Normal 6 12 3 2" xfId="14320"/>
    <cellStyle name="Normal 6 12 3 2 2" xfId="14321"/>
    <cellStyle name="Normal 6 12 3 3" xfId="14322"/>
    <cellStyle name="Normal 6 12 4" xfId="14323"/>
    <cellStyle name="Normal 6 12 4 2" xfId="14324"/>
    <cellStyle name="Normal 6 12 5" xfId="14325"/>
    <cellStyle name="Normal 6 13" xfId="14326"/>
    <cellStyle name="Normal 6 13 2" xfId="14327"/>
    <cellStyle name="Normal 6 13 2 2" xfId="14328"/>
    <cellStyle name="Normal 6 13 2 2 2" xfId="14329"/>
    <cellStyle name="Normal 6 13 2 2 2 2" xfId="14330"/>
    <cellStyle name="Normal 6 13 2 2 3" xfId="14331"/>
    <cellStyle name="Normal 6 13 2 3" xfId="14332"/>
    <cellStyle name="Normal 6 13 2 3 2" xfId="14333"/>
    <cellStyle name="Normal 6 13 2 4" xfId="14334"/>
    <cellStyle name="Normal 6 13 3" xfId="14335"/>
    <cellStyle name="Normal 6 13 3 2" xfId="14336"/>
    <cellStyle name="Normal 6 13 3 2 2" xfId="14337"/>
    <cellStyle name="Normal 6 13 3 3" xfId="14338"/>
    <cellStyle name="Normal 6 13 4" xfId="14339"/>
    <cellStyle name="Normal 6 13 4 2" xfId="14340"/>
    <cellStyle name="Normal 6 13 5" xfId="14341"/>
    <cellStyle name="Normal 6 14" xfId="14342"/>
    <cellStyle name="Normal 6 14 2" xfId="14343"/>
    <cellStyle name="Normal 6 14 2 2" xfId="14344"/>
    <cellStyle name="Normal 6 14 2 2 2" xfId="14345"/>
    <cellStyle name="Normal 6 14 2 2 2 2" xfId="14346"/>
    <cellStyle name="Normal 6 14 2 2 3" xfId="14347"/>
    <cellStyle name="Normal 6 14 2 3" xfId="14348"/>
    <cellStyle name="Normal 6 14 2 3 2" xfId="14349"/>
    <cellStyle name="Normal 6 14 2 4" xfId="14350"/>
    <cellStyle name="Normal 6 14 3" xfId="14351"/>
    <cellStyle name="Normal 6 14 3 2" xfId="14352"/>
    <cellStyle name="Normal 6 14 3 2 2" xfId="14353"/>
    <cellStyle name="Normal 6 14 3 3" xfId="14354"/>
    <cellStyle name="Normal 6 14 4" xfId="14355"/>
    <cellStyle name="Normal 6 14 4 2" xfId="14356"/>
    <cellStyle name="Normal 6 14 5" xfId="14357"/>
    <cellStyle name="Normal 6 15" xfId="14358"/>
    <cellStyle name="Normal 6 15 2" xfId="14359"/>
    <cellStyle name="Normal 6 15 2 2" xfId="14360"/>
    <cellStyle name="Normal 6 15 2 2 2" xfId="14361"/>
    <cellStyle name="Normal 6 15 2 2 2 2" xfId="14362"/>
    <cellStyle name="Normal 6 15 2 2 3" xfId="14363"/>
    <cellStyle name="Normal 6 15 2 3" xfId="14364"/>
    <cellStyle name="Normal 6 15 2 3 2" xfId="14365"/>
    <cellStyle name="Normal 6 15 2 4" xfId="14366"/>
    <cellStyle name="Normal 6 15 3" xfId="14367"/>
    <cellStyle name="Normal 6 15 3 2" xfId="14368"/>
    <cellStyle name="Normal 6 15 3 2 2" xfId="14369"/>
    <cellStyle name="Normal 6 15 3 3" xfId="14370"/>
    <cellStyle name="Normal 6 15 4" xfId="14371"/>
    <cellStyle name="Normal 6 15 4 2" xfId="14372"/>
    <cellStyle name="Normal 6 15 5" xfId="14373"/>
    <cellStyle name="Normal 6 16" xfId="14374"/>
    <cellStyle name="Normal 6 16 2" xfId="14375"/>
    <cellStyle name="Normal 6 16 2 2" xfId="14376"/>
    <cellStyle name="Normal 6 16 2 2 2" xfId="14377"/>
    <cellStyle name="Normal 6 16 2 2 2 2" xfId="14378"/>
    <cellStyle name="Normal 6 16 2 2 3" xfId="14379"/>
    <cellStyle name="Normal 6 16 2 3" xfId="14380"/>
    <cellStyle name="Normal 6 16 2 3 2" xfId="14381"/>
    <cellStyle name="Normal 6 16 2 4" xfId="14382"/>
    <cellStyle name="Normal 6 16 3" xfId="14383"/>
    <cellStyle name="Normal 6 16 3 2" xfId="14384"/>
    <cellStyle name="Normal 6 16 3 2 2" xfId="14385"/>
    <cellStyle name="Normal 6 16 3 3" xfId="14386"/>
    <cellStyle name="Normal 6 16 4" xfId="14387"/>
    <cellStyle name="Normal 6 16 4 2" xfId="14388"/>
    <cellStyle name="Normal 6 16 5" xfId="14389"/>
    <cellStyle name="Normal 6 17" xfId="14390"/>
    <cellStyle name="Normal 6 17 2" xfId="14391"/>
    <cellStyle name="Normal 6 17 2 2" xfId="14392"/>
    <cellStyle name="Normal 6 17 2 2 2" xfId="14393"/>
    <cellStyle name="Normal 6 17 2 2 2 2" xfId="14394"/>
    <cellStyle name="Normal 6 17 2 2 3" xfId="14395"/>
    <cellStyle name="Normal 6 17 2 3" xfId="14396"/>
    <cellStyle name="Normal 6 17 2 3 2" xfId="14397"/>
    <cellStyle name="Normal 6 17 2 4" xfId="14398"/>
    <cellStyle name="Normal 6 17 3" xfId="14399"/>
    <cellStyle name="Normal 6 17 3 2" xfId="14400"/>
    <cellStyle name="Normal 6 17 3 2 2" xfId="14401"/>
    <cellStyle name="Normal 6 17 3 3" xfId="14402"/>
    <cellStyle name="Normal 6 17 4" xfId="14403"/>
    <cellStyle name="Normal 6 17 4 2" xfId="14404"/>
    <cellStyle name="Normal 6 17 5" xfId="14405"/>
    <cellStyle name="Normal 6 18" xfId="14406"/>
    <cellStyle name="Normal 6 18 2" xfId="14407"/>
    <cellStyle name="Normal 6 18 2 2" xfId="14408"/>
    <cellStyle name="Normal 6 18 2 2 2" xfId="14409"/>
    <cellStyle name="Normal 6 18 2 2 2 2" xfId="14410"/>
    <cellStyle name="Normal 6 18 2 2 3" xfId="14411"/>
    <cellStyle name="Normal 6 18 2 3" xfId="14412"/>
    <cellStyle name="Normal 6 18 2 3 2" xfId="14413"/>
    <cellStyle name="Normal 6 18 2 4" xfId="14414"/>
    <cellStyle name="Normal 6 18 3" xfId="14415"/>
    <cellStyle name="Normal 6 18 3 2" xfId="14416"/>
    <cellStyle name="Normal 6 18 3 2 2" xfId="14417"/>
    <cellStyle name="Normal 6 18 3 3" xfId="14418"/>
    <cellStyle name="Normal 6 18 4" xfId="14419"/>
    <cellStyle name="Normal 6 18 4 2" xfId="14420"/>
    <cellStyle name="Normal 6 18 5" xfId="14421"/>
    <cellStyle name="Normal 6 19" xfId="14422"/>
    <cellStyle name="Normal 6 19 2" xfId="14423"/>
    <cellStyle name="Normal 6 19 2 2" xfId="14424"/>
    <cellStyle name="Normal 6 19 2 2 2" xfId="14425"/>
    <cellStyle name="Normal 6 19 2 2 2 2" xfId="14426"/>
    <cellStyle name="Normal 6 19 2 2 3" xfId="14427"/>
    <cellStyle name="Normal 6 19 2 3" xfId="14428"/>
    <cellStyle name="Normal 6 19 2 3 2" xfId="14429"/>
    <cellStyle name="Normal 6 19 2 4" xfId="14430"/>
    <cellStyle name="Normal 6 19 3" xfId="14431"/>
    <cellStyle name="Normal 6 19 3 2" xfId="14432"/>
    <cellStyle name="Normal 6 19 3 2 2" xfId="14433"/>
    <cellStyle name="Normal 6 19 3 3" xfId="14434"/>
    <cellStyle name="Normal 6 19 4" xfId="14435"/>
    <cellStyle name="Normal 6 19 4 2" xfId="14436"/>
    <cellStyle name="Normal 6 19 5" xfId="14437"/>
    <cellStyle name="Normal 6 2" xfId="14438"/>
    <cellStyle name="Normal 6 2 2" xfId="14439"/>
    <cellStyle name="Normal 6 2 2 2" xfId="14440"/>
    <cellStyle name="Normal 6 2 2 2 2" xfId="14441"/>
    <cellStyle name="Normal 6 2 2 2 2 2" xfId="14442"/>
    <cellStyle name="Normal 6 2 2 2 3" xfId="14443"/>
    <cellStyle name="Normal 6 2 2 3" xfId="14444"/>
    <cellStyle name="Normal 6 2 2 3 2" xfId="14445"/>
    <cellStyle name="Normal 6 2 2 4" xfId="14446"/>
    <cellStyle name="Normal 6 2 3" xfId="14447"/>
    <cellStyle name="Normal 6 2 3 2" xfId="14448"/>
    <cellStyle name="Normal 6 2 3 2 2" xfId="14449"/>
    <cellStyle name="Normal 6 2 3 3" xfId="14450"/>
    <cellStyle name="Normal 6 2 4" xfId="14451"/>
    <cellStyle name="Normal 6 2 4 2" xfId="14452"/>
    <cellStyle name="Normal 6 2 5" xfId="14453"/>
    <cellStyle name="Normal 6 20" xfId="14454"/>
    <cellStyle name="Normal 6 21" xfId="14455"/>
    <cellStyle name="Normal 6 3" xfId="14456"/>
    <cellStyle name="Normal 6 3 2" xfId="14457"/>
    <cellStyle name="Normal 6 3 2 2" xfId="14458"/>
    <cellStyle name="Normal 6 3 2 2 2" xfId="14459"/>
    <cellStyle name="Normal 6 3 2 2 2 2" xfId="14460"/>
    <cellStyle name="Normal 6 3 2 2 3" xfId="14461"/>
    <cellStyle name="Normal 6 3 2 3" xfId="14462"/>
    <cellStyle name="Normal 6 3 2 3 2" xfId="14463"/>
    <cellStyle name="Normal 6 3 2 4" xfId="14464"/>
    <cellStyle name="Normal 6 3 3" xfId="14465"/>
    <cellStyle name="Normal 6 3 3 2" xfId="14466"/>
    <cellStyle name="Normal 6 3 3 2 2" xfId="14467"/>
    <cellStyle name="Normal 6 3 3 3" xfId="14468"/>
    <cellStyle name="Normal 6 3 4" xfId="14469"/>
    <cellStyle name="Normal 6 3 4 2" xfId="14470"/>
    <cellStyle name="Normal 6 3 5" xfId="14471"/>
    <cellStyle name="Normal 6 4" xfId="14472"/>
    <cellStyle name="Normal 6 4 2" xfId="14473"/>
    <cellStyle name="Normal 6 4 2 2" xfId="14474"/>
    <cellStyle name="Normal 6 4 2 2 2" xfId="14475"/>
    <cellStyle name="Normal 6 4 2 2 2 2" xfId="14476"/>
    <cellStyle name="Normal 6 4 2 2 3" xfId="14477"/>
    <cellStyle name="Normal 6 4 2 3" xfId="14478"/>
    <cellStyle name="Normal 6 4 2 3 2" xfId="14479"/>
    <cellStyle name="Normal 6 4 2 4" xfId="14480"/>
    <cellStyle name="Normal 6 4 3" xfId="14481"/>
    <cellStyle name="Normal 6 4 3 2" xfId="14482"/>
    <cellStyle name="Normal 6 4 3 2 2" xfId="14483"/>
    <cellStyle name="Normal 6 4 3 3" xfId="14484"/>
    <cellStyle name="Normal 6 4 4" xfId="14485"/>
    <cellStyle name="Normal 6 4 4 2" xfId="14486"/>
    <cellStyle name="Normal 6 4 5" xfId="14487"/>
    <cellStyle name="Normal 6 5" xfId="14488"/>
    <cellStyle name="Normal 6 5 2" xfId="14489"/>
    <cellStyle name="Normal 6 5 2 2" xfId="14490"/>
    <cellStyle name="Normal 6 5 2 2 2" xfId="14491"/>
    <cellStyle name="Normal 6 5 2 2 2 2" xfId="14492"/>
    <cellStyle name="Normal 6 5 2 2 3" xfId="14493"/>
    <cellStyle name="Normal 6 5 2 3" xfId="14494"/>
    <cellStyle name="Normal 6 5 2 3 2" xfId="14495"/>
    <cellStyle name="Normal 6 5 2 4" xfId="14496"/>
    <cellStyle name="Normal 6 5 3" xfId="14497"/>
    <cellStyle name="Normal 6 5 3 2" xfId="14498"/>
    <cellStyle name="Normal 6 5 3 2 2" xfId="14499"/>
    <cellStyle name="Normal 6 5 3 3" xfId="14500"/>
    <cellStyle name="Normal 6 5 4" xfId="14501"/>
    <cellStyle name="Normal 6 5 4 2" xfId="14502"/>
    <cellStyle name="Normal 6 5 5" xfId="14503"/>
    <cellStyle name="Normal 6 6" xfId="14504"/>
    <cellStyle name="Normal 6 6 2" xfId="14505"/>
    <cellStyle name="Normal 6 6 2 2" xfId="14506"/>
    <cellStyle name="Normal 6 6 2 2 2" xfId="14507"/>
    <cellStyle name="Normal 6 6 2 2 2 2" xfId="14508"/>
    <cellStyle name="Normal 6 6 2 2 3" xfId="14509"/>
    <cellStyle name="Normal 6 6 2 3" xfId="14510"/>
    <cellStyle name="Normal 6 6 2 3 2" xfId="14511"/>
    <cellStyle name="Normal 6 6 2 4" xfId="14512"/>
    <cellStyle name="Normal 6 6 3" xfId="14513"/>
    <cellStyle name="Normal 6 6 3 2" xfId="14514"/>
    <cellStyle name="Normal 6 6 3 2 2" xfId="14515"/>
    <cellStyle name="Normal 6 6 3 3" xfId="14516"/>
    <cellStyle name="Normal 6 6 4" xfId="14517"/>
    <cellStyle name="Normal 6 6 4 2" xfId="14518"/>
    <cellStyle name="Normal 6 6 5" xfId="14519"/>
    <cellStyle name="Normal 6 7" xfId="14520"/>
    <cellStyle name="Normal 6 7 2" xfId="14521"/>
    <cellStyle name="Normal 6 7 2 2" xfId="14522"/>
    <cellStyle name="Normal 6 7 2 2 2" xfId="14523"/>
    <cellStyle name="Normal 6 7 2 2 2 2" xfId="14524"/>
    <cellStyle name="Normal 6 7 2 2 3" xfId="14525"/>
    <cellStyle name="Normal 6 7 2 3" xfId="14526"/>
    <cellStyle name="Normal 6 7 2 3 2" xfId="14527"/>
    <cellStyle name="Normal 6 7 2 4" xfId="14528"/>
    <cellStyle name="Normal 6 7 3" xfId="14529"/>
    <cellStyle name="Normal 6 7 3 2" xfId="14530"/>
    <cellStyle name="Normal 6 7 3 2 2" xfId="14531"/>
    <cellStyle name="Normal 6 7 3 3" xfId="14532"/>
    <cellStyle name="Normal 6 7 4" xfId="14533"/>
    <cellStyle name="Normal 6 7 4 2" xfId="14534"/>
    <cellStyle name="Normal 6 7 5" xfId="14535"/>
    <cellStyle name="Normal 6 8" xfId="14536"/>
    <cellStyle name="Normal 6 8 2" xfId="14537"/>
    <cellStyle name="Normal 6 8 2 2" xfId="14538"/>
    <cellStyle name="Normal 6 8 2 2 2" xfId="14539"/>
    <cellStyle name="Normal 6 8 2 2 2 2" xfId="14540"/>
    <cellStyle name="Normal 6 8 2 2 3" xfId="14541"/>
    <cellStyle name="Normal 6 8 2 3" xfId="14542"/>
    <cellStyle name="Normal 6 8 2 3 2" xfId="14543"/>
    <cellStyle name="Normal 6 8 2 4" xfId="14544"/>
    <cellStyle name="Normal 6 8 3" xfId="14545"/>
    <cellStyle name="Normal 6 8 3 2" xfId="14546"/>
    <cellStyle name="Normal 6 8 3 2 2" xfId="14547"/>
    <cellStyle name="Normal 6 8 3 3" xfId="14548"/>
    <cellStyle name="Normal 6 8 4" xfId="14549"/>
    <cellStyle name="Normal 6 8 4 2" xfId="14550"/>
    <cellStyle name="Normal 6 8 5" xfId="14551"/>
    <cellStyle name="Normal 6 9" xfId="14552"/>
    <cellStyle name="Normal 6 9 2" xfId="14553"/>
    <cellStyle name="Normal 6 9 2 2" xfId="14554"/>
    <cellStyle name="Normal 6 9 2 2 2" xfId="14555"/>
    <cellStyle name="Normal 6 9 2 2 2 2" xfId="14556"/>
    <cellStyle name="Normal 6 9 2 2 3" xfId="14557"/>
    <cellStyle name="Normal 6 9 2 3" xfId="14558"/>
    <cellStyle name="Normal 6 9 2 3 2" xfId="14559"/>
    <cellStyle name="Normal 6 9 2 4" xfId="14560"/>
    <cellStyle name="Normal 6 9 3" xfId="14561"/>
    <cellStyle name="Normal 6 9 3 2" xfId="14562"/>
    <cellStyle name="Normal 6 9 3 2 2" xfId="14563"/>
    <cellStyle name="Normal 6 9 3 3" xfId="14564"/>
    <cellStyle name="Normal 6 9 4" xfId="14565"/>
    <cellStyle name="Normal 6 9 4 2" xfId="14566"/>
    <cellStyle name="Normal 6 9 5" xfId="14567"/>
    <cellStyle name="Normal 6_FIT depletion rate adjusted" xfId="14568"/>
    <cellStyle name="Normal 60" xfId="14569"/>
    <cellStyle name="Normal 60 2" xfId="14570"/>
    <cellStyle name="Normal 61" xfId="14571"/>
    <cellStyle name="Normal 61 2" xfId="14572"/>
    <cellStyle name="Normal 62" xfId="14573"/>
    <cellStyle name="Normal 62 2" xfId="14574"/>
    <cellStyle name="Normal 63" xfId="14575"/>
    <cellStyle name="Normal 63 2" xfId="14576"/>
    <cellStyle name="Normal 64" xfId="14577"/>
    <cellStyle name="Normal 64 2" xfId="14578"/>
    <cellStyle name="Normal 65" xfId="14579"/>
    <cellStyle name="Normal 65 2" xfId="14580"/>
    <cellStyle name="Normal 66" xfId="14581"/>
    <cellStyle name="Normal 66 2" xfId="14582"/>
    <cellStyle name="Normal 67" xfId="14583"/>
    <cellStyle name="Normal 67 2" xfId="14584"/>
    <cellStyle name="Normal 68" xfId="14585"/>
    <cellStyle name="Normal 68 2" xfId="14586"/>
    <cellStyle name="Normal 69" xfId="14587"/>
    <cellStyle name="Normal 69 2" xfId="14588"/>
    <cellStyle name="Normal 7" xfId="14589"/>
    <cellStyle name="Normal 7 2" xfId="14590"/>
    <cellStyle name="Normal 7 2 2" xfId="14591"/>
    <cellStyle name="Normal 7 3" xfId="14592"/>
    <cellStyle name="Normal 7 4" xfId="14593"/>
    <cellStyle name="Normal 7 5" xfId="14594"/>
    <cellStyle name="Normal 7 6" xfId="14595"/>
    <cellStyle name="Normal 7_FIT depletion rate adjusted" xfId="14596"/>
    <cellStyle name="Normal 70" xfId="14597"/>
    <cellStyle name="Normal 70 2" xfId="14598"/>
    <cellStyle name="Normal 71" xfId="14599"/>
    <cellStyle name="Normal 71 2" xfId="14600"/>
    <cellStyle name="Normal 72" xfId="14601"/>
    <cellStyle name="Normal 72 2" xfId="14602"/>
    <cellStyle name="Normal 73" xfId="14603"/>
    <cellStyle name="Normal 73 2" xfId="14604"/>
    <cellStyle name="Normal 74" xfId="14605"/>
    <cellStyle name="Normal 74 2" xfId="14606"/>
    <cellStyle name="Normal 75" xfId="14607"/>
    <cellStyle name="Normal 75 2" xfId="14608"/>
    <cellStyle name="Normal 76" xfId="14609"/>
    <cellStyle name="Normal 76 2" xfId="14610"/>
    <cellStyle name="Normal 77" xfId="14611"/>
    <cellStyle name="Normal 77 2" xfId="14612"/>
    <cellStyle name="Normal 78" xfId="14613"/>
    <cellStyle name="Normal 78 2" xfId="14614"/>
    <cellStyle name="Normal 79" xfId="14615"/>
    <cellStyle name="Normal 79 2" xfId="14616"/>
    <cellStyle name="Normal 8" xfId="14617"/>
    <cellStyle name="Normal 8 2" xfId="14618"/>
    <cellStyle name="Normal 8 3" xfId="14619"/>
    <cellStyle name="Normal 8 4" xfId="14620"/>
    <cellStyle name="Normal 8 5" xfId="14621"/>
    <cellStyle name="Normal 8 6" xfId="14622"/>
    <cellStyle name="Normal 8 7" xfId="14623"/>
    <cellStyle name="Normal 8 8" xfId="14624"/>
    <cellStyle name="Normal 8 9" xfId="14625"/>
    <cellStyle name="Normal 8_FIT depletion rate adjusted" xfId="14626"/>
    <cellStyle name="Normal 80" xfId="14627"/>
    <cellStyle name="Normal 80 2" xfId="14628"/>
    <cellStyle name="Normal 81" xfId="14629"/>
    <cellStyle name="Normal 81 2" xfId="14630"/>
    <cellStyle name="Normal 82" xfId="14631"/>
    <cellStyle name="Normal 82 2" xfId="14632"/>
    <cellStyle name="Normal 83" xfId="14633"/>
    <cellStyle name="Normal 83 2" xfId="14634"/>
    <cellStyle name="Normal 84" xfId="14635"/>
    <cellStyle name="Normal 84 2" xfId="14636"/>
    <cellStyle name="Normal 85" xfId="14637"/>
    <cellStyle name="Normal 85 2" xfId="14638"/>
    <cellStyle name="Normal 86" xfId="14639"/>
    <cellStyle name="Normal 86 2" xfId="14640"/>
    <cellStyle name="Normal 87" xfId="14641"/>
    <cellStyle name="Normal 87 2" xfId="14642"/>
    <cellStyle name="Normal 88" xfId="14643"/>
    <cellStyle name="Normal 88 2" xfId="14644"/>
    <cellStyle name="Normal 89" xfId="14645"/>
    <cellStyle name="Normal 89 2" xfId="14646"/>
    <cellStyle name="Normal 9" xfId="14647"/>
    <cellStyle name="Normal 9 10" xfId="14648"/>
    <cellStyle name="Normal 9 11" xfId="14649"/>
    <cellStyle name="Normal 9 12" xfId="14650"/>
    <cellStyle name="Normal 9 13" xfId="14651"/>
    <cellStyle name="Normal 9 14" xfId="14652"/>
    <cellStyle name="Normal 9 2" xfId="14653"/>
    <cellStyle name="Normal 9 3" xfId="14654"/>
    <cellStyle name="Normal 9 4" xfId="14655"/>
    <cellStyle name="Normal 9 5" xfId="14656"/>
    <cellStyle name="Normal 9 6" xfId="14657"/>
    <cellStyle name="Normal 9 7" xfId="14658"/>
    <cellStyle name="Normal 9 8" xfId="14659"/>
    <cellStyle name="Normal 9 9" xfId="14660"/>
    <cellStyle name="Normal 9_FIT depletion rate adjusted" xfId="14661"/>
    <cellStyle name="Normal 90" xfId="14662"/>
    <cellStyle name="Normal 90 2" xfId="14663"/>
    <cellStyle name="Normal 91" xfId="14664"/>
    <cellStyle name="Normal 91 2" xfId="14665"/>
    <cellStyle name="Normal 92" xfId="14666"/>
    <cellStyle name="Normal 92 2" xfId="14667"/>
    <cellStyle name="Normal 93" xfId="14668"/>
    <cellStyle name="Normal 93 2" xfId="14669"/>
    <cellStyle name="Normal 94" xfId="14670"/>
    <cellStyle name="Normal 94 2" xfId="14671"/>
    <cellStyle name="Normal 95" xfId="14672"/>
    <cellStyle name="Normal 95 2" xfId="14673"/>
    <cellStyle name="Normal 96" xfId="14674"/>
    <cellStyle name="Normal 96 2" xfId="14675"/>
    <cellStyle name="Normal 97" xfId="14676"/>
    <cellStyle name="Normal 97 2" xfId="14677"/>
    <cellStyle name="Normal 98" xfId="14678"/>
    <cellStyle name="Normal 98 2" xfId="14679"/>
    <cellStyle name="Normal 99" xfId="14680"/>
    <cellStyle name="Normal 99 2" xfId="14681"/>
    <cellStyle name="Normal dotted under" xfId="14682"/>
    <cellStyle name="Normál_1." xfId="14683"/>
    <cellStyle name="Normal1" xfId="14684"/>
    <cellStyle name="Normal1 2" xfId="14685"/>
    <cellStyle name="Normal1 3" xfId="14686"/>
    <cellStyle name="NormalGB" xfId="14687"/>
    <cellStyle name="normální_laroux" xfId="14688"/>
    <cellStyle name="Normalny_0" xfId="14689"/>
    <cellStyle name="normбlnм_laroux" xfId="14690"/>
    <cellStyle name="Note" xfId="14691"/>
    <cellStyle name="Note 10" xfId="14692"/>
    <cellStyle name="Note 11" xfId="14693"/>
    <cellStyle name="Note 12" xfId="14694"/>
    <cellStyle name="Note 13" xfId="14695"/>
    <cellStyle name="Note 14" xfId="14696"/>
    <cellStyle name="Note 15" xfId="14697"/>
    <cellStyle name="Note 16" xfId="14698"/>
    <cellStyle name="Note 17" xfId="14699"/>
    <cellStyle name="Note 18" xfId="14700"/>
    <cellStyle name="Note 19" xfId="14701"/>
    <cellStyle name="Note 2" xfId="14702"/>
    <cellStyle name="Note 2 10" xfId="14703"/>
    <cellStyle name="Note 2 11" xfId="14704"/>
    <cellStyle name="Note 2 12" xfId="14705"/>
    <cellStyle name="Note 2 13" xfId="14706"/>
    <cellStyle name="Note 2 14" xfId="14707"/>
    <cellStyle name="Note 2 15" xfId="14708"/>
    <cellStyle name="Note 2 16" xfId="14709"/>
    <cellStyle name="Note 2 17" xfId="14710"/>
    <cellStyle name="Note 2 18" xfId="14711"/>
    <cellStyle name="Note 2 19" xfId="14712"/>
    <cellStyle name="Note 2 2" xfId="14713"/>
    <cellStyle name="Note 2 2 10" xfId="14714"/>
    <cellStyle name="Note 2 2 11" xfId="14715"/>
    <cellStyle name="Note 2 2 12" xfId="14716"/>
    <cellStyle name="Note 2 2 13" xfId="14717"/>
    <cellStyle name="Note 2 2 14" xfId="14718"/>
    <cellStyle name="Note 2 2 2" xfId="14719"/>
    <cellStyle name="Note 2 2 2 10" xfId="14720"/>
    <cellStyle name="Note 2 2 2 2" xfId="14721"/>
    <cellStyle name="Note 2 2 2 2 2" xfId="14722"/>
    <cellStyle name="Note 2 2 2 2 3" xfId="14723"/>
    <cellStyle name="Note 2 2 2 2 4" xfId="14724"/>
    <cellStyle name="Note 2 2 2 2 5" xfId="14725"/>
    <cellStyle name="Note 2 2 2 2 6" xfId="14726"/>
    <cellStyle name="Note 2 2 2 2 7" xfId="14727"/>
    <cellStyle name="Note 2 2 2 3" xfId="14728"/>
    <cellStyle name="Note 2 2 2 3 2" xfId="14729"/>
    <cellStyle name="Note 2 2 2 3 3" xfId="14730"/>
    <cellStyle name="Note 2 2 2 3 4" xfId="14731"/>
    <cellStyle name="Note 2 2 2 3 5" xfId="14732"/>
    <cellStyle name="Note 2 2 2 3 6" xfId="14733"/>
    <cellStyle name="Note 2 2 2 3 7" xfId="14734"/>
    <cellStyle name="Note 2 2 2 4" xfId="14735"/>
    <cellStyle name="Note 2 2 2 5" xfId="14736"/>
    <cellStyle name="Note 2 2 2 6" xfId="14737"/>
    <cellStyle name="Note 2 2 2 7" xfId="14738"/>
    <cellStyle name="Note 2 2 2 8" xfId="14739"/>
    <cellStyle name="Note 2 2 2 9" xfId="14740"/>
    <cellStyle name="Note 2 2 3" xfId="14741"/>
    <cellStyle name="Note 2 2 3 2" xfId="14742"/>
    <cellStyle name="Note 2 2 3 3" xfId="14743"/>
    <cellStyle name="Note 2 2 3 4" xfId="14744"/>
    <cellStyle name="Note 2 2 3 5" xfId="14745"/>
    <cellStyle name="Note 2 2 3 6" xfId="14746"/>
    <cellStyle name="Note 2 2 3 7" xfId="14747"/>
    <cellStyle name="Note 2 2 4" xfId="14748"/>
    <cellStyle name="Note 2 2 4 2" xfId="14749"/>
    <cellStyle name="Note 2 2 4 3" xfId="14750"/>
    <cellStyle name="Note 2 2 4 4" xfId="14751"/>
    <cellStyle name="Note 2 2 4 5" xfId="14752"/>
    <cellStyle name="Note 2 2 4 6" xfId="14753"/>
    <cellStyle name="Note 2 2 4 7" xfId="14754"/>
    <cellStyle name="Note 2 2 5" xfId="14755"/>
    <cellStyle name="Note 2 2 6" xfId="14756"/>
    <cellStyle name="Note 2 2 7" xfId="14757"/>
    <cellStyle name="Note 2 2 8" xfId="14758"/>
    <cellStyle name="Note 2 2 9" xfId="14759"/>
    <cellStyle name="Note 2 20" xfId="14760"/>
    <cellStyle name="Note 2 3" xfId="14761"/>
    <cellStyle name="Note 2 3 10" xfId="14762"/>
    <cellStyle name="Note 2 3 11" xfId="14763"/>
    <cellStyle name="Note 2 3 12" xfId="14764"/>
    <cellStyle name="Note 2 3 13" xfId="14765"/>
    <cellStyle name="Note 2 3 14" xfId="14766"/>
    <cellStyle name="Note 2 3 2" xfId="14767"/>
    <cellStyle name="Note 2 3 2 10" xfId="14768"/>
    <cellStyle name="Note 2 3 2 2" xfId="14769"/>
    <cellStyle name="Note 2 3 2 2 2" xfId="14770"/>
    <cellStyle name="Note 2 3 2 2 3" xfId="14771"/>
    <cellStyle name="Note 2 3 2 2 4" xfId="14772"/>
    <cellStyle name="Note 2 3 2 2 5" xfId="14773"/>
    <cellStyle name="Note 2 3 2 2 6" xfId="14774"/>
    <cellStyle name="Note 2 3 2 2 7" xfId="14775"/>
    <cellStyle name="Note 2 3 2 3" xfId="14776"/>
    <cellStyle name="Note 2 3 2 3 2" xfId="14777"/>
    <cellStyle name="Note 2 3 2 3 3" xfId="14778"/>
    <cellStyle name="Note 2 3 2 3 4" xfId="14779"/>
    <cellStyle name="Note 2 3 2 3 5" xfId="14780"/>
    <cellStyle name="Note 2 3 2 3 6" xfId="14781"/>
    <cellStyle name="Note 2 3 2 3 7" xfId="14782"/>
    <cellStyle name="Note 2 3 2 4" xfId="14783"/>
    <cellStyle name="Note 2 3 2 5" xfId="14784"/>
    <cellStyle name="Note 2 3 2 6" xfId="14785"/>
    <cellStyle name="Note 2 3 2 7" xfId="14786"/>
    <cellStyle name="Note 2 3 2 8" xfId="14787"/>
    <cellStyle name="Note 2 3 2 9" xfId="14788"/>
    <cellStyle name="Note 2 3 3" xfId="14789"/>
    <cellStyle name="Note 2 3 3 2" xfId="14790"/>
    <cellStyle name="Note 2 3 3 3" xfId="14791"/>
    <cellStyle name="Note 2 3 3 4" xfId="14792"/>
    <cellStyle name="Note 2 3 3 5" xfId="14793"/>
    <cellStyle name="Note 2 3 3 6" xfId="14794"/>
    <cellStyle name="Note 2 3 3 7" xfId="14795"/>
    <cellStyle name="Note 2 3 4" xfId="14796"/>
    <cellStyle name="Note 2 3 4 2" xfId="14797"/>
    <cellStyle name="Note 2 3 4 3" xfId="14798"/>
    <cellStyle name="Note 2 3 4 4" xfId="14799"/>
    <cellStyle name="Note 2 3 4 5" xfId="14800"/>
    <cellStyle name="Note 2 3 4 6" xfId="14801"/>
    <cellStyle name="Note 2 3 4 7" xfId="14802"/>
    <cellStyle name="Note 2 3 5" xfId="14803"/>
    <cellStyle name="Note 2 3 6" xfId="14804"/>
    <cellStyle name="Note 2 3 7" xfId="14805"/>
    <cellStyle name="Note 2 3 8" xfId="14806"/>
    <cellStyle name="Note 2 3 9" xfId="14807"/>
    <cellStyle name="Note 2 4" xfId="14808"/>
    <cellStyle name="Note 2 4 10" xfId="14809"/>
    <cellStyle name="Note 2 4 11" xfId="14810"/>
    <cellStyle name="Note 2 4 12" xfId="14811"/>
    <cellStyle name="Note 2 4 13" xfId="14812"/>
    <cellStyle name="Note 2 4 14" xfId="14813"/>
    <cellStyle name="Note 2 4 2" xfId="14814"/>
    <cellStyle name="Note 2 4 2 10" xfId="14815"/>
    <cellStyle name="Note 2 4 2 2" xfId="14816"/>
    <cellStyle name="Note 2 4 2 2 2" xfId="14817"/>
    <cellStyle name="Note 2 4 2 2 3" xfId="14818"/>
    <cellStyle name="Note 2 4 2 2 4" xfId="14819"/>
    <cellStyle name="Note 2 4 2 2 5" xfId="14820"/>
    <cellStyle name="Note 2 4 2 2 6" xfId="14821"/>
    <cellStyle name="Note 2 4 2 2 7" xfId="14822"/>
    <cellStyle name="Note 2 4 2 3" xfId="14823"/>
    <cellStyle name="Note 2 4 2 3 2" xfId="14824"/>
    <cellStyle name="Note 2 4 2 3 3" xfId="14825"/>
    <cellStyle name="Note 2 4 2 3 4" xfId="14826"/>
    <cellStyle name="Note 2 4 2 3 5" xfId="14827"/>
    <cellStyle name="Note 2 4 2 3 6" xfId="14828"/>
    <cellStyle name="Note 2 4 2 3 7" xfId="14829"/>
    <cellStyle name="Note 2 4 2 4" xfId="14830"/>
    <cellStyle name="Note 2 4 2 5" xfId="14831"/>
    <cellStyle name="Note 2 4 2 6" xfId="14832"/>
    <cellStyle name="Note 2 4 2 7" xfId="14833"/>
    <cellStyle name="Note 2 4 2 8" xfId="14834"/>
    <cellStyle name="Note 2 4 2 9" xfId="14835"/>
    <cellStyle name="Note 2 4 3" xfId="14836"/>
    <cellStyle name="Note 2 4 3 2" xfId="14837"/>
    <cellStyle name="Note 2 4 3 3" xfId="14838"/>
    <cellStyle name="Note 2 4 3 4" xfId="14839"/>
    <cellStyle name="Note 2 4 3 5" xfId="14840"/>
    <cellStyle name="Note 2 4 3 6" xfId="14841"/>
    <cellStyle name="Note 2 4 3 7" xfId="14842"/>
    <cellStyle name="Note 2 4 4" xfId="14843"/>
    <cellStyle name="Note 2 4 4 2" xfId="14844"/>
    <cellStyle name="Note 2 4 4 3" xfId="14845"/>
    <cellStyle name="Note 2 4 4 4" xfId="14846"/>
    <cellStyle name="Note 2 4 4 5" xfId="14847"/>
    <cellStyle name="Note 2 4 4 6" xfId="14848"/>
    <cellStyle name="Note 2 4 4 7" xfId="14849"/>
    <cellStyle name="Note 2 4 5" xfId="14850"/>
    <cellStyle name="Note 2 4 6" xfId="14851"/>
    <cellStyle name="Note 2 4 7" xfId="14852"/>
    <cellStyle name="Note 2 4 8" xfId="14853"/>
    <cellStyle name="Note 2 4 9" xfId="14854"/>
    <cellStyle name="Note 2 5" xfId="14855"/>
    <cellStyle name="Note 2 5 10" xfId="14856"/>
    <cellStyle name="Note 2 5 11" xfId="14857"/>
    <cellStyle name="Note 2 5 12" xfId="14858"/>
    <cellStyle name="Note 2 5 13" xfId="14859"/>
    <cellStyle name="Note 2 5 14" xfId="14860"/>
    <cellStyle name="Note 2 5 2" xfId="14861"/>
    <cellStyle name="Note 2 5 2 10" xfId="14862"/>
    <cellStyle name="Note 2 5 2 2" xfId="14863"/>
    <cellStyle name="Note 2 5 2 2 2" xfId="14864"/>
    <cellStyle name="Note 2 5 2 2 3" xfId="14865"/>
    <cellStyle name="Note 2 5 2 2 4" xfId="14866"/>
    <cellStyle name="Note 2 5 2 2 5" xfId="14867"/>
    <cellStyle name="Note 2 5 2 2 6" xfId="14868"/>
    <cellStyle name="Note 2 5 2 2 7" xfId="14869"/>
    <cellStyle name="Note 2 5 2 3" xfId="14870"/>
    <cellStyle name="Note 2 5 2 3 2" xfId="14871"/>
    <cellStyle name="Note 2 5 2 3 3" xfId="14872"/>
    <cellStyle name="Note 2 5 2 3 4" xfId="14873"/>
    <cellStyle name="Note 2 5 2 3 5" xfId="14874"/>
    <cellStyle name="Note 2 5 2 3 6" xfId="14875"/>
    <cellStyle name="Note 2 5 2 3 7" xfId="14876"/>
    <cellStyle name="Note 2 5 2 4" xfId="14877"/>
    <cellStyle name="Note 2 5 2 5" xfId="14878"/>
    <cellStyle name="Note 2 5 2 6" xfId="14879"/>
    <cellStyle name="Note 2 5 2 7" xfId="14880"/>
    <cellStyle name="Note 2 5 2 8" xfId="14881"/>
    <cellStyle name="Note 2 5 2 9" xfId="14882"/>
    <cellStyle name="Note 2 5 3" xfId="14883"/>
    <cellStyle name="Note 2 5 3 2" xfId="14884"/>
    <cellStyle name="Note 2 5 3 3" xfId="14885"/>
    <cellStyle name="Note 2 5 3 4" xfId="14886"/>
    <cellStyle name="Note 2 5 3 5" xfId="14887"/>
    <cellStyle name="Note 2 5 3 6" xfId="14888"/>
    <cellStyle name="Note 2 5 3 7" xfId="14889"/>
    <cellStyle name="Note 2 5 4" xfId="14890"/>
    <cellStyle name="Note 2 5 4 2" xfId="14891"/>
    <cellStyle name="Note 2 5 4 3" xfId="14892"/>
    <cellStyle name="Note 2 5 4 4" xfId="14893"/>
    <cellStyle name="Note 2 5 4 5" xfId="14894"/>
    <cellStyle name="Note 2 5 4 6" xfId="14895"/>
    <cellStyle name="Note 2 5 4 7" xfId="14896"/>
    <cellStyle name="Note 2 5 5" xfId="14897"/>
    <cellStyle name="Note 2 5 6" xfId="14898"/>
    <cellStyle name="Note 2 5 7" xfId="14899"/>
    <cellStyle name="Note 2 5 8" xfId="14900"/>
    <cellStyle name="Note 2 5 9" xfId="14901"/>
    <cellStyle name="Note 2 6" xfId="14902"/>
    <cellStyle name="Note 2 6 10" xfId="14903"/>
    <cellStyle name="Note 2 6 2" xfId="14904"/>
    <cellStyle name="Note 2 6 2 2" xfId="14905"/>
    <cellStyle name="Note 2 6 2 3" xfId="14906"/>
    <cellStyle name="Note 2 6 2 4" xfId="14907"/>
    <cellStyle name="Note 2 6 2 5" xfId="14908"/>
    <cellStyle name="Note 2 6 2 6" xfId="14909"/>
    <cellStyle name="Note 2 6 2 7" xfId="14910"/>
    <cellStyle name="Note 2 6 3" xfId="14911"/>
    <cellStyle name="Note 2 6 3 2" xfId="14912"/>
    <cellStyle name="Note 2 6 3 3" xfId="14913"/>
    <cellStyle name="Note 2 6 3 4" xfId="14914"/>
    <cellStyle name="Note 2 6 3 5" xfId="14915"/>
    <cellStyle name="Note 2 6 3 6" xfId="14916"/>
    <cellStyle name="Note 2 6 3 7" xfId="14917"/>
    <cellStyle name="Note 2 6 4" xfId="14918"/>
    <cellStyle name="Note 2 6 5" xfId="14919"/>
    <cellStyle name="Note 2 6 6" xfId="14920"/>
    <cellStyle name="Note 2 6 7" xfId="14921"/>
    <cellStyle name="Note 2 6 8" xfId="14922"/>
    <cellStyle name="Note 2 6 9" xfId="14923"/>
    <cellStyle name="Note 2 7" xfId="14924"/>
    <cellStyle name="Note 2 7 10" xfId="14925"/>
    <cellStyle name="Note 2 7 2" xfId="14926"/>
    <cellStyle name="Note 2 7 2 2" xfId="14927"/>
    <cellStyle name="Note 2 7 2 3" xfId="14928"/>
    <cellStyle name="Note 2 7 2 4" xfId="14929"/>
    <cellStyle name="Note 2 7 2 5" xfId="14930"/>
    <cellStyle name="Note 2 7 2 6" xfId="14931"/>
    <cellStyle name="Note 2 7 2 7" xfId="14932"/>
    <cellStyle name="Note 2 7 3" xfId="14933"/>
    <cellStyle name="Note 2 7 3 2" xfId="14934"/>
    <cellStyle name="Note 2 7 3 3" xfId="14935"/>
    <cellStyle name="Note 2 7 3 4" xfId="14936"/>
    <cellStyle name="Note 2 7 3 5" xfId="14937"/>
    <cellStyle name="Note 2 7 3 6" xfId="14938"/>
    <cellStyle name="Note 2 7 3 7" xfId="14939"/>
    <cellStyle name="Note 2 7 4" xfId="14940"/>
    <cellStyle name="Note 2 7 5" xfId="14941"/>
    <cellStyle name="Note 2 7 6" xfId="14942"/>
    <cellStyle name="Note 2 7 7" xfId="14943"/>
    <cellStyle name="Note 2 7 8" xfId="14944"/>
    <cellStyle name="Note 2 7 9" xfId="14945"/>
    <cellStyle name="Note 2 8" xfId="14946"/>
    <cellStyle name="Note 2 8 2" xfId="14947"/>
    <cellStyle name="Note 2 8 3" xfId="14948"/>
    <cellStyle name="Note 2 8 4" xfId="14949"/>
    <cellStyle name="Note 2 8 5" xfId="14950"/>
    <cellStyle name="Note 2 8 6" xfId="14951"/>
    <cellStyle name="Note 2 8 7" xfId="14952"/>
    <cellStyle name="Note 2 9" xfId="14953"/>
    <cellStyle name="Note 2 9 2" xfId="14954"/>
    <cellStyle name="Note 2 9 3" xfId="14955"/>
    <cellStyle name="Note 2 9 4" xfId="14956"/>
    <cellStyle name="Note 2 9 5" xfId="14957"/>
    <cellStyle name="Note 2 9 6" xfId="14958"/>
    <cellStyle name="Note 2 9 7" xfId="14959"/>
    <cellStyle name="Note 20" xfId="14960"/>
    <cellStyle name="Note 21" xfId="14961"/>
    <cellStyle name="Note 22" xfId="14962"/>
    <cellStyle name="Note 23" xfId="14963"/>
    <cellStyle name="Note 24" xfId="14964"/>
    <cellStyle name="Note 25" xfId="14965"/>
    <cellStyle name="Note 26" xfId="14966"/>
    <cellStyle name="Note 27" xfId="14967"/>
    <cellStyle name="Note 28" xfId="14968"/>
    <cellStyle name="Note 29" xfId="14969"/>
    <cellStyle name="Note 3" xfId="14970"/>
    <cellStyle name="Note 3 10" xfId="14971"/>
    <cellStyle name="Note 3 11" xfId="14972"/>
    <cellStyle name="Note 3 12" xfId="14973"/>
    <cellStyle name="Note 3 13" xfId="14974"/>
    <cellStyle name="Note 3 14" xfId="14975"/>
    <cellStyle name="Note 3 15" xfId="14976"/>
    <cellStyle name="Note 3 16" xfId="14977"/>
    <cellStyle name="Note 3 2" xfId="14978"/>
    <cellStyle name="Note 3 2 10" xfId="14979"/>
    <cellStyle name="Note 3 2 11" xfId="14980"/>
    <cellStyle name="Note 3 2 12" xfId="14981"/>
    <cellStyle name="Note 3 2 13" xfId="14982"/>
    <cellStyle name="Note 3 2 14" xfId="14983"/>
    <cellStyle name="Note 3 2 2" xfId="14984"/>
    <cellStyle name="Note 3 2 2 10" xfId="14985"/>
    <cellStyle name="Note 3 2 2 2" xfId="14986"/>
    <cellStyle name="Note 3 2 2 2 2" xfId="14987"/>
    <cellStyle name="Note 3 2 2 2 3" xfId="14988"/>
    <cellStyle name="Note 3 2 2 2 4" xfId="14989"/>
    <cellStyle name="Note 3 2 2 2 5" xfId="14990"/>
    <cellStyle name="Note 3 2 2 2 6" xfId="14991"/>
    <cellStyle name="Note 3 2 2 2 7" xfId="14992"/>
    <cellStyle name="Note 3 2 2 3" xfId="14993"/>
    <cellStyle name="Note 3 2 2 3 2" xfId="14994"/>
    <cellStyle name="Note 3 2 2 3 3" xfId="14995"/>
    <cellStyle name="Note 3 2 2 3 4" xfId="14996"/>
    <cellStyle name="Note 3 2 2 3 5" xfId="14997"/>
    <cellStyle name="Note 3 2 2 3 6" xfId="14998"/>
    <cellStyle name="Note 3 2 2 3 7" xfId="14999"/>
    <cellStyle name="Note 3 2 2 4" xfId="15000"/>
    <cellStyle name="Note 3 2 2 5" xfId="15001"/>
    <cellStyle name="Note 3 2 2 6" xfId="15002"/>
    <cellStyle name="Note 3 2 2 7" xfId="15003"/>
    <cellStyle name="Note 3 2 2 8" xfId="15004"/>
    <cellStyle name="Note 3 2 2 9" xfId="15005"/>
    <cellStyle name="Note 3 2 3" xfId="15006"/>
    <cellStyle name="Note 3 2 3 2" xfId="15007"/>
    <cellStyle name="Note 3 2 3 3" xfId="15008"/>
    <cellStyle name="Note 3 2 3 4" xfId="15009"/>
    <cellStyle name="Note 3 2 3 5" xfId="15010"/>
    <cellStyle name="Note 3 2 3 6" xfId="15011"/>
    <cellStyle name="Note 3 2 3 7" xfId="15012"/>
    <cellStyle name="Note 3 2 4" xfId="15013"/>
    <cellStyle name="Note 3 2 4 2" xfId="15014"/>
    <cellStyle name="Note 3 2 4 3" xfId="15015"/>
    <cellStyle name="Note 3 2 4 4" xfId="15016"/>
    <cellStyle name="Note 3 2 4 5" xfId="15017"/>
    <cellStyle name="Note 3 2 4 6" xfId="15018"/>
    <cellStyle name="Note 3 2 4 7" xfId="15019"/>
    <cellStyle name="Note 3 2 5" xfId="15020"/>
    <cellStyle name="Note 3 2 6" xfId="15021"/>
    <cellStyle name="Note 3 2 7" xfId="15022"/>
    <cellStyle name="Note 3 2 8" xfId="15023"/>
    <cellStyle name="Note 3 2 9" xfId="15024"/>
    <cellStyle name="Note 3 3" xfId="15025"/>
    <cellStyle name="Note 3 3 10" xfId="15026"/>
    <cellStyle name="Note 3 3 11" xfId="15027"/>
    <cellStyle name="Note 3 3 12" xfId="15028"/>
    <cellStyle name="Note 3 3 13" xfId="15029"/>
    <cellStyle name="Note 3 3 14" xfId="15030"/>
    <cellStyle name="Note 3 3 2" xfId="15031"/>
    <cellStyle name="Note 3 3 2 10" xfId="15032"/>
    <cellStyle name="Note 3 3 2 2" xfId="15033"/>
    <cellStyle name="Note 3 3 2 2 2" xfId="15034"/>
    <cellStyle name="Note 3 3 2 2 3" xfId="15035"/>
    <cellStyle name="Note 3 3 2 2 4" xfId="15036"/>
    <cellStyle name="Note 3 3 2 2 5" xfId="15037"/>
    <cellStyle name="Note 3 3 2 2 6" xfId="15038"/>
    <cellStyle name="Note 3 3 2 2 7" xfId="15039"/>
    <cellStyle name="Note 3 3 2 3" xfId="15040"/>
    <cellStyle name="Note 3 3 2 3 2" xfId="15041"/>
    <cellStyle name="Note 3 3 2 3 3" xfId="15042"/>
    <cellStyle name="Note 3 3 2 3 4" xfId="15043"/>
    <cellStyle name="Note 3 3 2 3 5" xfId="15044"/>
    <cellStyle name="Note 3 3 2 3 6" xfId="15045"/>
    <cellStyle name="Note 3 3 2 3 7" xfId="15046"/>
    <cellStyle name="Note 3 3 2 4" xfId="15047"/>
    <cellStyle name="Note 3 3 2 5" xfId="15048"/>
    <cellStyle name="Note 3 3 2 6" xfId="15049"/>
    <cellStyle name="Note 3 3 2 7" xfId="15050"/>
    <cellStyle name="Note 3 3 2 8" xfId="15051"/>
    <cellStyle name="Note 3 3 2 9" xfId="15052"/>
    <cellStyle name="Note 3 3 3" xfId="15053"/>
    <cellStyle name="Note 3 3 3 2" xfId="15054"/>
    <cellStyle name="Note 3 3 3 3" xfId="15055"/>
    <cellStyle name="Note 3 3 3 4" xfId="15056"/>
    <cellStyle name="Note 3 3 3 5" xfId="15057"/>
    <cellStyle name="Note 3 3 3 6" xfId="15058"/>
    <cellStyle name="Note 3 3 3 7" xfId="15059"/>
    <cellStyle name="Note 3 3 4" xfId="15060"/>
    <cellStyle name="Note 3 3 4 2" xfId="15061"/>
    <cellStyle name="Note 3 3 4 3" xfId="15062"/>
    <cellStyle name="Note 3 3 4 4" xfId="15063"/>
    <cellStyle name="Note 3 3 4 5" xfId="15064"/>
    <cellStyle name="Note 3 3 4 6" xfId="15065"/>
    <cellStyle name="Note 3 3 4 7" xfId="15066"/>
    <cellStyle name="Note 3 3 5" xfId="15067"/>
    <cellStyle name="Note 3 3 6" xfId="15068"/>
    <cellStyle name="Note 3 3 7" xfId="15069"/>
    <cellStyle name="Note 3 3 8" xfId="15070"/>
    <cellStyle name="Note 3 3 9" xfId="15071"/>
    <cellStyle name="Note 3 4" xfId="15072"/>
    <cellStyle name="Note 3 4 10" xfId="15073"/>
    <cellStyle name="Note 3 4 11" xfId="15074"/>
    <cellStyle name="Note 3 4 12" xfId="15075"/>
    <cellStyle name="Note 3 4 13" xfId="15076"/>
    <cellStyle name="Note 3 4 14" xfId="15077"/>
    <cellStyle name="Note 3 4 2" xfId="15078"/>
    <cellStyle name="Note 3 4 2 10" xfId="15079"/>
    <cellStyle name="Note 3 4 2 2" xfId="15080"/>
    <cellStyle name="Note 3 4 2 2 2" xfId="15081"/>
    <cellStyle name="Note 3 4 2 2 3" xfId="15082"/>
    <cellStyle name="Note 3 4 2 2 4" xfId="15083"/>
    <cellStyle name="Note 3 4 2 2 5" xfId="15084"/>
    <cellStyle name="Note 3 4 2 2 6" xfId="15085"/>
    <cellStyle name="Note 3 4 2 2 7" xfId="15086"/>
    <cellStyle name="Note 3 4 2 3" xfId="15087"/>
    <cellStyle name="Note 3 4 2 3 2" xfId="15088"/>
    <cellStyle name="Note 3 4 2 3 3" xfId="15089"/>
    <cellStyle name="Note 3 4 2 3 4" xfId="15090"/>
    <cellStyle name="Note 3 4 2 3 5" xfId="15091"/>
    <cellStyle name="Note 3 4 2 3 6" xfId="15092"/>
    <cellStyle name="Note 3 4 2 3 7" xfId="15093"/>
    <cellStyle name="Note 3 4 2 4" xfId="15094"/>
    <cellStyle name="Note 3 4 2 5" xfId="15095"/>
    <cellStyle name="Note 3 4 2 6" xfId="15096"/>
    <cellStyle name="Note 3 4 2 7" xfId="15097"/>
    <cellStyle name="Note 3 4 2 8" xfId="15098"/>
    <cellStyle name="Note 3 4 2 9" xfId="15099"/>
    <cellStyle name="Note 3 4 3" xfId="15100"/>
    <cellStyle name="Note 3 4 3 2" xfId="15101"/>
    <cellStyle name="Note 3 4 3 3" xfId="15102"/>
    <cellStyle name="Note 3 4 3 4" xfId="15103"/>
    <cellStyle name="Note 3 4 3 5" xfId="15104"/>
    <cellStyle name="Note 3 4 3 6" xfId="15105"/>
    <cellStyle name="Note 3 4 3 7" xfId="15106"/>
    <cellStyle name="Note 3 4 4" xfId="15107"/>
    <cellStyle name="Note 3 4 4 2" xfId="15108"/>
    <cellStyle name="Note 3 4 4 3" xfId="15109"/>
    <cellStyle name="Note 3 4 4 4" xfId="15110"/>
    <cellStyle name="Note 3 4 4 5" xfId="15111"/>
    <cellStyle name="Note 3 4 4 6" xfId="15112"/>
    <cellStyle name="Note 3 4 4 7" xfId="15113"/>
    <cellStyle name="Note 3 4 5" xfId="15114"/>
    <cellStyle name="Note 3 4 6" xfId="15115"/>
    <cellStyle name="Note 3 4 7" xfId="15116"/>
    <cellStyle name="Note 3 4 8" xfId="15117"/>
    <cellStyle name="Note 3 4 9" xfId="15118"/>
    <cellStyle name="Note 3 5" xfId="15119"/>
    <cellStyle name="Note 3 5 10" xfId="15120"/>
    <cellStyle name="Note 3 5 11" xfId="15121"/>
    <cellStyle name="Note 3 5 12" xfId="15122"/>
    <cellStyle name="Note 3 5 13" xfId="15123"/>
    <cellStyle name="Note 3 5 14" xfId="15124"/>
    <cellStyle name="Note 3 5 2" xfId="15125"/>
    <cellStyle name="Note 3 5 2 10" xfId="15126"/>
    <cellStyle name="Note 3 5 2 2" xfId="15127"/>
    <cellStyle name="Note 3 5 2 2 2" xfId="15128"/>
    <cellStyle name="Note 3 5 2 2 3" xfId="15129"/>
    <cellStyle name="Note 3 5 2 2 4" xfId="15130"/>
    <cellStyle name="Note 3 5 2 2 5" xfId="15131"/>
    <cellStyle name="Note 3 5 2 2 6" xfId="15132"/>
    <cellStyle name="Note 3 5 2 2 7" xfId="15133"/>
    <cellStyle name="Note 3 5 2 3" xfId="15134"/>
    <cellStyle name="Note 3 5 2 3 2" xfId="15135"/>
    <cellStyle name="Note 3 5 2 3 3" xfId="15136"/>
    <cellStyle name="Note 3 5 2 3 4" xfId="15137"/>
    <cellStyle name="Note 3 5 2 3 5" xfId="15138"/>
    <cellStyle name="Note 3 5 2 3 6" xfId="15139"/>
    <cellStyle name="Note 3 5 2 3 7" xfId="15140"/>
    <cellStyle name="Note 3 5 2 4" xfId="15141"/>
    <cellStyle name="Note 3 5 2 5" xfId="15142"/>
    <cellStyle name="Note 3 5 2 6" xfId="15143"/>
    <cellStyle name="Note 3 5 2 7" xfId="15144"/>
    <cellStyle name="Note 3 5 2 8" xfId="15145"/>
    <cellStyle name="Note 3 5 2 9" xfId="15146"/>
    <cellStyle name="Note 3 5 3" xfId="15147"/>
    <cellStyle name="Note 3 5 3 2" xfId="15148"/>
    <cellStyle name="Note 3 5 3 3" xfId="15149"/>
    <cellStyle name="Note 3 5 3 4" xfId="15150"/>
    <cellStyle name="Note 3 5 3 5" xfId="15151"/>
    <cellStyle name="Note 3 5 3 6" xfId="15152"/>
    <cellStyle name="Note 3 5 3 7" xfId="15153"/>
    <cellStyle name="Note 3 5 4" xfId="15154"/>
    <cellStyle name="Note 3 5 4 2" xfId="15155"/>
    <cellStyle name="Note 3 5 4 3" xfId="15156"/>
    <cellStyle name="Note 3 5 4 4" xfId="15157"/>
    <cellStyle name="Note 3 5 4 5" xfId="15158"/>
    <cellStyle name="Note 3 5 4 6" xfId="15159"/>
    <cellStyle name="Note 3 5 4 7" xfId="15160"/>
    <cellStyle name="Note 3 5 5" xfId="15161"/>
    <cellStyle name="Note 3 5 6" xfId="15162"/>
    <cellStyle name="Note 3 5 7" xfId="15163"/>
    <cellStyle name="Note 3 5 8" xfId="15164"/>
    <cellStyle name="Note 3 5 9" xfId="15165"/>
    <cellStyle name="Note 3 6" xfId="15166"/>
    <cellStyle name="Note 3 6 10" xfId="15167"/>
    <cellStyle name="Note 3 6 2" xfId="15168"/>
    <cellStyle name="Note 3 6 2 2" xfId="15169"/>
    <cellStyle name="Note 3 6 2 3" xfId="15170"/>
    <cellStyle name="Note 3 6 2 4" xfId="15171"/>
    <cellStyle name="Note 3 6 2 5" xfId="15172"/>
    <cellStyle name="Note 3 6 2 6" xfId="15173"/>
    <cellStyle name="Note 3 6 2 7" xfId="15174"/>
    <cellStyle name="Note 3 6 3" xfId="15175"/>
    <cellStyle name="Note 3 6 3 2" xfId="15176"/>
    <cellStyle name="Note 3 6 3 3" xfId="15177"/>
    <cellStyle name="Note 3 6 3 4" xfId="15178"/>
    <cellStyle name="Note 3 6 3 5" xfId="15179"/>
    <cellStyle name="Note 3 6 3 6" xfId="15180"/>
    <cellStyle name="Note 3 6 3 7" xfId="15181"/>
    <cellStyle name="Note 3 6 4" xfId="15182"/>
    <cellStyle name="Note 3 6 5" xfId="15183"/>
    <cellStyle name="Note 3 6 6" xfId="15184"/>
    <cellStyle name="Note 3 6 7" xfId="15185"/>
    <cellStyle name="Note 3 6 8" xfId="15186"/>
    <cellStyle name="Note 3 6 9" xfId="15187"/>
    <cellStyle name="Note 3 7" xfId="15188"/>
    <cellStyle name="Note 3 7 2" xfId="15189"/>
    <cellStyle name="Note 3 7 3" xfId="15190"/>
    <cellStyle name="Note 3 7 4" xfId="15191"/>
    <cellStyle name="Note 3 7 5" xfId="15192"/>
    <cellStyle name="Note 3 7 6" xfId="15193"/>
    <cellStyle name="Note 3 7 7" xfId="15194"/>
    <cellStyle name="Note 3 8" xfId="15195"/>
    <cellStyle name="Note 3 8 2" xfId="15196"/>
    <cellStyle name="Note 3 8 3" xfId="15197"/>
    <cellStyle name="Note 3 8 4" xfId="15198"/>
    <cellStyle name="Note 3 8 5" xfId="15199"/>
    <cellStyle name="Note 3 8 6" xfId="15200"/>
    <cellStyle name="Note 3 8 7" xfId="15201"/>
    <cellStyle name="Note 3 9" xfId="15202"/>
    <cellStyle name="Note 30" xfId="15203"/>
    <cellStyle name="Note 31" xfId="15204"/>
    <cellStyle name="Note 32" xfId="15205"/>
    <cellStyle name="Note 33" xfId="15206"/>
    <cellStyle name="Note 34" xfId="15207"/>
    <cellStyle name="Note 35" xfId="15208"/>
    <cellStyle name="Note 36" xfId="15209"/>
    <cellStyle name="Note 37" xfId="15210"/>
    <cellStyle name="Note 38" xfId="15211"/>
    <cellStyle name="Note 39" xfId="15212"/>
    <cellStyle name="Note 4" xfId="15213"/>
    <cellStyle name="Note 4 10" xfId="15214"/>
    <cellStyle name="Note 4 11" xfId="15215"/>
    <cellStyle name="Note 4 12" xfId="15216"/>
    <cellStyle name="Note 4 13" xfId="15217"/>
    <cellStyle name="Note 4 14" xfId="15218"/>
    <cellStyle name="Note 4 15" xfId="15219"/>
    <cellStyle name="Note 4 16" xfId="15220"/>
    <cellStyle name="Note 4 2" xfId="15221"/>
    <cellStyle name="Note 4 2 10" xfId="15222"/>
    <cellStyle name="Note 4 2 11" xfId="15223"/>
    <cellStyle name="Note 4 2 12" xfId="15224"/>
    <cellStyle name="Note 4 2 13" xfId="15225"/>
    <cellStyle name="Note 4 2 14" xfId="15226"/>
    <cellStyle name="Note 4 2 2" xfId="15227"/>
    <cellStyle name="Note 4 2 2 10" xfId="15228"/>
    <cellStyle name="Note 4 2 2 2" xfId="15229"/>
    <cellStyle name="Note 4 2 2 2 2" xfId="15230"/>
    <cellStyle name="Note 4 2 2 2 3" xfId="15231"/>
    <cellStyle name="Note 4 2 2 2 4" xfId="15232"/>
    <cellStyle name="Note 4 2 2 2 5" xfId="15233"/>
    <cellStyle name="Note 4 2 2 2 6" xfId="15234"/>
    <cellStyle name="Note 4 2 2 2 7" xfId="15235"/>
    <cellStyle name="Note 4 2 2 3" xfId="15236"/>
    <cellStyle name="Note 4 2 2 3 2" xfId="15237"/>
    <cellStyle name="Note 4 2 2 3 3" xfId="15238"/>
    <cellStyle name="Note 4 2 2 3 4" xfId="15239"/>
    <cellStyle name="Note 4 2 2 3 5" xfId="15240"/>
    <cellStyle name="Note 4 2 2 3 6" xfId="15241"/>
    <cellStyle name="Note 4 2 2 3 7" xfId="15242"/>
    <cellStyle name="Note 4 2 2 4" xfId="15243"/>
    <cellStyle name="Note 4 2 2 5" xfId="15244"/>
    <cellStyle name="Note 4 2 2 6" xfId="15245"/>
    <cellStyle name="Note 4 2 2 7" xfId="15246"/>
    <cellStyle name="Note 4 2 2 8" xfId="15247"/>
    <cellStyle name="Note 4 2 2 9" xfId="15248"/>
    <cellStyle name="Note 4 2 3" xfId="15249"/>
    <cellStyle name="Note 4 2 3 2" xfId="15250"/>
    <cellStyle name="Note 4 2 3 3" xfId="15251"/>
    <cellStyle name="Note 4 2 3 4" xfId="15252"/>
    <cellStyle name="Note 4 2 3 5" xfId="15253"/>
    <cellStyle name="Note 4 2 3 6" xfId="15254"/>
    <cellStyle name="Note 4 2 3 7" xfId="15255"/>
    <cellStyle name="Note 4 2 4" xfId="15256"/>
    <cellStyle name="Note 4 2 4 2" xfId="15257"/>
    <cellStyle name="Note 4 2 4 3" xfId="15258"/>
    <cellStyle name="Note 4 2 4 4" xfId="15259"/>
    <cellStyle name="Note 4 2 4 5" xfId="15260"/>
    <cellStyle name="Note 4 2 4 6" xfId="15261"/>
    <cellStyle name="Note 4 2 4 7" xfId="15262"/>
    <cellStyle name="Note 4 2 5" xfId="15263"/>
    <cellStyle name="Note 4 2 6" xfId="15264"/>
    <cellStyle name="Note 4 2 7" xfId="15265"/>
    <cellStyle name="Note 4 2 8" xfId="15266"/>
    <cellStyle name="Note 4 2 9" xfId="15267"/>
    <cellStyle name="Note 4 3" xfId="15268"/>
    <cellStyle name="Note 4 3 10" xfId="15269"/>
    <cellStyle name="Note 4 3 11" xfId="15270"/>
    <cellStyle name="Note 4 3 12" xfId="15271"/>
    <cellStyle name="Note 4 3 13" xfId="15272"/>
    <cellStyle name="Note 4 3 14" xfId="15273"/>
    <cellStyle name="Note 4 3 2" xfId="15274"/>
    <cellStyle name="Note 4 3 2 10" xfId="15275"/>
    <cellStyle name="Note 4 3 2 2" xfId="15276"/>
    <cellStyle name="Note 4 3 2 2 2" xfId="15277"/>
    <cellStyle name="Note 4 3 2 2 3" xfId="15278"/>
    <cellStyle name="Note 4 3 2 2 4" xfId="15279"/>
    <cellStyle name="Note 4 3 2 2 5" xfId="15280"/>
    <cellStyle name="Note 4 3 2 2 6" xfId="15281"/>
    <cellStyle name="Note 4 3 2 2 7" xfId="15282"/>
    <cellStyle name="Note 4 3 2 3" xfId="15283"/>
    <cellStyle name="Note 4 3 2 3 2" xfId="15284"/>
    <cellStyle name="Note 4 3 2 3 3" xfId="15285"/>
    <cellStyle name="Note 4 3 2 3 4" xfId="15286"/>
    <cellStyle name="Note 4 3 2 3 5" xfId="15287"/>
    <cellStyle name="Note 4 3 2 3 6" xfId="15288"/>
    <cellStyle name="Note 4 3 2 3 7" xfId="15289"/>
    <cellStyle name="Note 4 3 2 4" xfId="15290"/>
    <cellStyle name="Note 4 3 2 5" xfId="15291"/>
    <cellStyle name="Note 4 3 2 6" xfId="15292"/>
    <cellStyle name="Note 4 3 2 7" xfId="15293"/>
    <cellStyle name="Note 4 3 2 8" xfId="15294"/>
    <cellStyle name="Note 4 3 2 9" xfId="15295"/>
    <cellStyle name="Note 4 3 3" xfId="15296"/>
    <cellStyle name="Note 4 3 3 2" xfId="15297"/>
    <cellStyle name="Note 4 3 3 3" xfId="15298"/>
    <cellStyle name="Note 4 3 3 4" xfId="15299"/>
    <cellStyle name="Note 4 3 3 5" xfId="15300"/>
    <cellStyle name="Note 4 3 3 6" xfId="15301"/>
    <cellStyle name="Note 4 3 3 7" xfId="15302"/>
    <cellStyle name="Note 4 3 4" xfId="15303"/>
    <cellStyle name="Note 4 3 4 2" xfId="15304"/>
    <cellStyle name="Note 4 3 4 3" xfId="15305"/>
    <cellStyle name="Note 4 3 4 4" xfId="15306"/>
    <cellStyle name="Note 4 3 4 5" xfId="15307"/>
    <cellStyle name="Note 4 3 4 6" xfId="15308"/>
    <cellStyle name="Note 4 3 4 7" xfId="15309"/>
    <cellStyle name="Note 4 3 5" xfId="15310"/>
    <cellStyle name="Note 4 3 6" xfId="15311"/>
    <cellStyle name="Note 4 3 7" xfId="15312"/>
    <cellStyle name="Note 4 3 8" xfId="15313"/>
    <cellStyle name="Note 4 3 9" xfId="15314"/>
    <cellStyle name="Note 4 4" xfId="15315"/>
    <cellStyle name="Note 4 4 10" xfId="15316"/>
    <cellStyle name="Note 4 4 11" xfId="15317"/>
    <cellStyle name="Note 4 4 12" xfId="15318"/>
    <cellStyle name="Note 4 4 13" xfId="15319"/>
    <cellStyle name="Note 4 4 14" xfId="15320"/>
    <cellStyle name="Note 4 4 2" xfId="15321"/>
    <cellStyle name="Note 4 4 2 10" xfId="15322"/>
    <cellStyle name="Note 4 4 2 2" xfId="15323"/>
    <cellStyle name="Note 4 4 2 2 2" xfId="15324"/>
    <cellStyle name="Note 4 4 2 2 3" xfId="15325"/>
    <cellStyle name="Note 4 4 2 2 4" xfId="15326"/>
    <cellStyle name="Note 4 4 2 2 5" xfId="15327"/>
    <cellStyle name="Note 4 4 2 2 6" xfId="15328"/>
    <cellStyle name="Note 4 4 2 2 7" xfId="15329"/>
    <cellStyle name="Note 4 4 2 3" xfId="15330"/>
    <cellStyle name="Note 4 4 2 3 2" xfId="15331"/>
    <cellStyle name="Note 4 4 2 3 3" xfId="15332"/>
    <cellStyle name="Note 4 4 2 3 4" xfId="15333"/>
    <cellStyle name="Note 4 4 2 3 5" xfId="15334"/>
    <cellStyle name="Note 4 4 2 3 6" xfId="15335"/>
    <cellStyle name="Note 4 4 2 3 7" xfId="15336"/>
    <cellStyle name="Note 4 4 2 4" xfId="15337"/>
    <cellStyle name="Note 4 4 2 5" xfId="15338"/>
    <cellStyle name="Note 4 4 2 6" xfId="15339"/>
    <cellStyle name="Note 4 4 2 7" xfId="15340"/>
    <cellStyle name="Note 4 4 2 8" xfId="15341"/>
    <cellStyle name="Note 4 4 2 9" xfId="15342"/>
    <cellStyle name="Note 4 4 3" xfId="15343"/>
    <cellStyle name="Note 4 4 3 2" xfId="15344"/>
    <cellStyle name="Note 4 4 3 3" xfId="15345"/>
    <cellStyle name="Note 4 4 3 4" xfId="15346"/>
    <cellStyle name="Note 4 4 3 5" xfId="15347"/>
    <cellStyle name="Note 4 4 3 6" xfId="15348"/>
    <cellStyle name="Note 4 4 3 7" xfId="15349"/>
    <cellStyle name="Note 4 4 4" xfId="15350"/>
    <cellStyle name="Note 4 4 4 2" xfId="15351"/>
    <cellStyle name="Note 4 4 4 3" xfId="15352"/>
    <cellStyle name="Note 4 4 4 4" xfId="15353"/>
    <cellStyle name="Note 4 4 4 5" xfId="15354"/>
    <cellStyle name="Note 4 4 4 6" xfId="15355"/>
    <cellStyle name="Note 4 4 4 7" xfId="15356"/>
    <cellStyle name="Note 4 4 5" xfId="15357"/>
    <cellStyle name="Note 4 4 6" xfId="15358"/>
    <cellStyle name="Note 4 4 7" xfId="15359"/>
    <cellStyle name="Note 4 4 8" xfId="15360"/>
    <cellStyle name="Note 4 4 9" xfId="15361"/>
    <cellStyle name="Note 4 5" xfId="15362"/>
    <cellStyle name="Note 4 5 10" xfId="15363"/>
    <cellStyle name="Note 4 5 11" xfId="15364"/>
    <cellStyle name="Note 4 5 12" xfId="15365"/>
    <cellStyle name="Note 4 5 13" xfId="15366"/>
    <cellStyle name="Note 4 5 14" xfId="15367"/>
    <cellStyle name="Note 4 5 2" xfId="15368"/>
    <cellStyle name="Note 4 5 2 10" xfId="15369"/>
    <cellStyle name="Note 4 5 2 2" xfId="15370"/>
    <cellStyle name="Note 4 5 2 2 2" xfId="15371"/>
    <cellStyle name="Note 4 5 2 2 3" xfId="15372"/>
    <cellStyle name="Note 4 5 2 2 4" xfId="15373"/>
    <cellStyle name="Note 4 5 2 2 5" xfId="15374"/>
    <cellStyle name="Note 4 5 2 2 6" xfId="15375"/>
    <cellStyle name="Note 4 5 2 2 7" xfId="15376"/>
    <cellStyle name="Note 4 5 2 3" xfId="15377"/>
    <cellStyle name="Note 4 5 2 3 2" xfId="15378"/>
    <cellStyle name="Note 4 5 2 3 3" xfId="15379"/>
    <cellStyle name="Note 4 5 2 3 4" xfId="15380"/>
    <cellStyle name="Note 4 5 2 3 5" xfId="15381"/>
    <cellStyle name="Note 4 5 2 3 6" xfId="15382"/>
    <cellStyle name="Note 4 5 2 3 7" xfId="15383"/>
    <cellStyle name="Note 4 5 2 4" xfId="15384"/>
    <cellStyle name="Note 4 5 2 5" xfId="15385"/>
    <cellStyle name="Note 4 5 2 6" xfId="15386"/>
    <cellStyle name="Note 4 5 2 7" xfId="15387"/>
    <cellStyle name="Note 4 5 2 8" xfId="15388"/>
    <cellStyle name="Note 4 5 2 9" xfId="15389"/>
    <cellStyle name="Note 4 5 3" xfId="15390"/>
    <cellStyle name="Note 4 5 3 2" xfId="15391"/>
    <cellStyle name="Note 4 5 3 3" xfId="15392"/>
    <cellStyle name="Note 4 5 3 4" xfId="15393"/>
    <cellStyle name="Note 4 5 3 5" xfId="15394"/>
    <cellStyle name="Note 4 5 3 6" xfId="15395"/>
    <cellStyle name="Note 4 5 3 7" xfId="15396"/>
    <cellStyle name="Note 4 5 4" xfId="15397"/>
    <cellStyle name="Note 4 5 4 2" xfId="15398"/>
    <cellStyle name="Note 4 5 4 3" xfId="15399"/>
    <cellStyle name="Note 4 5 4 4" xfId="15400"/>
    <cellStyle name="Note 4 5 4 5" xfId="15401"/>
    <cellStyle name="Note 4 5 4 6" xfId="15402"/>
    <cellStyle name="Note 4 5 4 7" xfId="15403"/>
    <cellStyle name="Note 4 5 5" xfId="15404"/>
    <cellStyle name="Note 4 5 6" xfId="15405"/>
    <cellStyle name="Note 4 5 7" xfId="15406"/>
    <cellStyle name="Note 4 5 8" xfId="15407"/>
    <cellStyle name="Note 4 5 9" xfId="15408"/>
    <cellStyle name="Note 4 6" xfId="15409"/>
    <cellStyle name="Note 4 6 10" xfId="15410"/>
    <cellStyle name="Note 4 6 2" xfId="15411"/>
    <cellStyle name="Note 4 6 2 2" xfId="15412"/>
    <cellStyle name="Note 4 6 2 3" xfId="15413"/>
    <cellStyle name="Note 4 6 2 4" xfId="15414"/>
    <cellStyle name="Note 4 6 2 5" xfId="15415"/>
    <cellStyle name="Note 4 6 2 6" xfId="15416"/>
    <cellStyle name="Note 4 6 2 7" xfId="15417"/>
    <cellStyle name="Note 4 6 3" xfId="15418"/>
    <cellStyle name="Note 4 6 3 2" xfId="15419"/>
    <cellStyle name="Note 4 6 3 3" xfId="15420"/>
    <cellStyle name="Note 4 6 3 4" xfId="15421"/>
    <cellStyle name="Note 4 6 3 5" xfId="15422"/>
    <cellStyle name="Note 4 6 3 6" xfId="15423"/>
    <cellStyle name="Note 4 6 3 7" xfId="15424"/>
    <cellStyle name="Note 4 6 4" xfId="15425"/>
    <cellStyle name="Note 4 6 5" xfId="15426"/>
    <cellStyle name="Note 4 6 6" xfId="15427"/>
    <cellStyle name="Note 4 6 7" xfId="15428"/>
    <cellStyle name="Note 4 6 8" xfId="15429"/>
    <cellStyle name="Note 4 6 9" xfId="15430"/>
    <cellStyle name="Note 4 7" xfId="15431"/>
    <cellStyle name="Note 4 7 2" xfId="15432"/>
    <cellStyle name="Note 4 7 3" xfId="15433"/>
    <cellStyle name="Note 4 7 4" xfId="15434"/>
    <cellStyle name="Note 4 7 5" xfId="15435"/>
    <cellStyle name="Note 4 7 6" xfId="15436"/>
    <cellStyle name="Note 4 7 7" xfId="15437"/>
    <cellStyle name="Note 4 8" xfId="15438"/>
    <cellStyle name="Note 4 8 2" xfId="15439"/>
    <cellStyle name="Note 4 8 3" xfId="15440"/>
    <cellStyle name="Note 4 8 4" xfId="15441"/>
    <cellStyle name="Note 4 8 5" xfId="15442"/>
    <cellStyle name="Note 4 8 6" xfId="15443"/>
    <cellStyle name="Note 4 8 7" xfId="15444"/>
    <cellStyle name="Note 4 9" xfId="15445"/>
    <cellStyle name="Note 40" xfId="15446"/>
    <cellStyle name="Note 41" xfId="15447"/>
    <cellStyle name="Note 42" xfId="15448"/>
    <cellStyle name="Note 43" xfId="15449"/>
    <cellStyle name="Note 44" xfId="15450"/>
    <cellStyle name="Note 45" xfId="15451"/>
    <cellStyle name="Note 46" xfId="15452"/>
    <cellStyle name="Note 47" xfId="15453"/>
    <cellStyle name="Note 48" xfId="15454"/>
    <cellStyle name="Note 49" xfId="15455"/>
    <cellStyle name="Note 5" xfId="15456"/>
    <cellStyle name="Note 5 10" xfId="15457"/>
    <cellStyle name="Note 5 11" xfId="15458"/>
    <cellStyle name="Note 5 12" xfId="15459"/>
    <cellStyle name="Note 5 13" xfId="15460"/>
    <cellStyle name="Note 5 14" xfId="15461"/>
    <cellStyle name="Note 5 2" xfId="15462"/>
    <cellStyle name="Note 5 2 10" xfId="15463"/>
    <cellStyle name="Note 5 2 2" xfId="15464"/>
    <cellStyle name="Note 5 2 2 2" xfId="15465"/>
    <cellStyle name="Note 5 2 2 3" xfId="15466"/>
    <cellStyle name="Note 5 2 2 4" xfId="15467"/>
    <cellStyle name="Note 5 2 2 5" xfId="15468"/>
    <cellStyle name="Note 5 2 2 6" xfId="15469"/>
    <cellStyle name="Note 5 2 2 7" xfId="15470"/>
    <cellStyle name="Note 5 2 3" xfId="15471"/>
    <cellStyle name="Note 5 2 3 2" xfId="15472"/>
    <cellStyle name="Note 5 2 3 3" xfId="15473"/>
    <cellStyle name="Note 5 2 3 4" xfId="15474"/>
    <cellStyle name="Note 5 2 3 5" xfId="15475"/>
    <cellStyle name="Note 5 2 3 6" xfId="15476"/>
    <cellStyle name="Note 5 2 3 7" xfId="15477"/>
    <cellStyle name="Note 5 2 4" xfId="15478"/>
    <cellStyle name="Note 5 2 5" xfId="15479"/>
    <cellStyle name="Note 5 2 6" xfId="15480"/>
    <cellStyle name="Note 5 2 7" xfId="15481"/>
    <cellStyle name="Note 5 2 8" xfId="15482"/>
    <cellStyle name="Note 5 2 9" xfId="15483"/>
    <cellStyle name="Note 5 3" xfId="15484"/>
    <cellStyle name="Note 5 3 2" xfId="15485"/>
    <cellStyle name="Note 5 3 3" xfId="15486"/>
    <cellStyle name="Note 5 3 4" xfId="15487"/>
    <cellStyle name="Note 5 3 5" xfId="15488"/>
    <cellStyle name="Note 5 3 6" xfId="15489"/>
    <cellStyle name="Note 5 3 7" xfId="15490"/>
    <cellStyle name="Note 5 4" xfId="15491"/>
    <cellStyle name="Note 5 4 2" xfId="15492"/>
    <cellStyle name="Note 5 4 3" xfId="15493"/>
    <cellStyle name="Note 5 4 4" xfId="15494"/>
    <cellStyle name="Note 5 4 5" xfId="15495"/>
    <cellStyle name="Note 5 4 6" xfId="15496"/>
    <cellStyle name="Note 5 4 7" xfId="15497"/>
    <cellStyle name="Note 5 5" xfId="15498"/>
    <cellStyle name="Note 5 6" xfId="15499"/>
    <cellStyle name="Note 5 7" xfId="15500"/>
    <cellStyle name="Note 5 8" xfId="15501"/>
    <cellStyle name="Note 5 9" xfId="15502"/>
    <cellStyle name="Note 50" xfId="15503"/>
    <cellStyle name="Note 51" xfId="15504"/>
    <cellStyle name="Note 52" xfId="15505"/>
    <cellStyle name="Note 53" xfId="15506"/>
    <cellStyle name="Note 54" xfId="15507"/>
    <cellStyle name="Note 55" xfId="15508"/>
    <cellStyle name="Note 56" xfId="15509"/>
    <cellStyle name="Note 57" xfId="15510"/>
    <cellStyle name="Note 58" xfId="15511"/>
    <cellStyle name="Note 59" xfId="15512"/>
    <cellStyle name="Note 6" xfId="15513"/>
    <cellStyle name="Note 6 10" xfId="15514"/>
    <cellStyle name="Note 6 11" xfId="15515"/>
    <cellStyle name="Note 6 12" xfId="15516"/>
    <cellStyle name="Note 6 13" xfId="15517"/>
    <cellStyle name="Note 6 14" xfId="15518"/>
    <cellStyle name="Note 6 2" xfId="15519"/>
    <cellStyle name="Note 6 2 10" xfId="15520"/>
    <cellStyle name="Note 6 2 2" xfId="15521"/>
    <cellStyle name="Note 6 2 2 2" xfId="15522"/>
    <cellStyle name="Note 6 2 2 3" xfId="15523"/>
    <cellStyle name="Note 6 2 2 4" xfId="15524"/>
    <cellStyle name="Note 6 2 2 5" xfId="15525"/>
    <cellStyle name="Note 6 2 2 6" xfId="15526"/>
    <cellStyle name="Note 6 2 2 7" xfId="15527"/>
    <cellStyle name="Note 6 2 3" xfId="15528"/>
    <cellStyle name="Note 6 2 3 2" xfId="15529"/>
    <cellStyle name="Note 6 2 3 3" xfId="15530"/>
    <cellStyle name="Note 6 2 3 4" xfId="15531"/>
    <cellStyle name="Note 6 2 3 5" xfId="15532"/>
    <cellStyle name="Note 6 2 3 6" xfId="15533"/>
    <cellStyle name="Note 6 2 3 7" xfId="15534"/>
    <cellStyle name="Note 6 2 4" xfId="15535"/>
    <cellStyle name="Note 6 2 5" xfId="15536"/>
    <cellStyle name="Note 6 2 6" xfId="15537"/>
    <cellStyle name="Note 6 2 7" xfId="15538"/>
    <cellStyle name="Note 6 2 8" xfId="15539"/>
    <cellStyle name="Note 6 2 9" xfId="15540"/>
    <cellStyle name="Note 6 3" xfId="15541"/>
    <cellStyle name="Note 6 3 2" xfId="15542"/>
    <cellStyle name="Note 6 3 3" xfId="15543"/>
    <cellStyle name="Note 6 3 4" xfId="15544"/>
    <cellStyle name="Note 6 3 5" xfId="15545"/>
    <cellStyle name="Note 6 3 6" xfId="15546"/>
    <cellStyle name="Note 6 3 7" xfId="15547"/>
    <cellStyle name="Note 6 4" xfId="15548"/>
    <cellStyle name="Note 6 4 2" xfId="15549"/>
    <cellStyle name="Note 6 4 3" xfId="15550"/>
    <cellStyle name="Note 6 4 4" xfId="15551"/>
    <cellStyle name="Note 6 4 5" xfId="15552"/>
    <cellStyle name="Note 6 4 6" xfId="15553"/>
    <cellStyle name="Note 6 4 7" xfId="15554"/>
    <cellStyle name="Note 6 5" xfId="15555"/>
    <cellStyle name="Note 6 6" xfId="15556"/>
    <cellStyle name="Note 6 7" xfId="15557"/>
    <cellStyle name="Note 6 8" xfId="15558"/>
    <cellStyle name="Note 6 9" xfId="15559"/>
    <cellStyle name="Note 60" xfId="15560"/>
    <cellStyle name="Note 61" xfId="15561"/>
    <cellStyle name="Note 62" xfId="15562"/>
    <cellStyle name="Note 63" xfId="15563"/>
    <cellStyle name="Note 64" xfId="15564"/>
    <cellStyle name="Note 65" xfId="15565"/>
    <cellStyle name="Note 66" xfId="15566"/>
    <cellStyle name="Note 67" xfId="15567"/>
    <cellStyle name="Note 68" xfId="15568"/>
    <cellStyle name="Note 69" xfId="15569"/>
    <cellStyle name="Note 7" xfId="15570"/>
    <cellStyle name="Note 70" xfId="15571"/>
    <cellStyle name="Note 71" xfId="15572"/>
    <cellStyle name="Note 72" xfId="15573"/>
    <cellStyle name="Note 73" xfId="15574"/>
    <cellStyle name="Note 74" xfId="15575"/>
    <cellStyle name="Note 75" xfId="15576"/>
    <cellStyle name="Note 76" xfId="15577"/>
    <cellStyle name="Note 77" xfId="15578"/>
    <cellStyle name="Note 78" xfId="15579"/>
    <cellStyle name="Note 79" xfId="15580"/>
    <cellStyle name="Note 8" xfId="15581"/>
    <cellStyle name="Note 80" xfId="15582"/>
    <cellStyle name="Note 81" xfId="15583"/>
    <cellStyle name="Note 82" xfId="15584"/>
    <cellStyle name="Note 83" xfId="15585"/>
    <cellStyle name="Note 84" xfId="15586"/>
    <cellStyle name="Note 85" xfId="15587"/>
    <cellStyle name="Note 86" xfId="15588"/>
    <cellStyle name="Note 87" xfId="15589"/>
    <cellStyle name="Note 88" xfId="15590"/>
    <cellStyle name="Note 89" xfId="15591"/>
    <cellStyle name="Note 9" xfId="15592"/>
    <cellStyle name="Note 90" xfId="15593"/>
    <cellStyle name="Note 91" xfId="15594"/>
    <cellStyle name="Note 92" xfId="15595"/>
    <cellStyle name="Note 93" xfId="15596"/>
    <cellStyle name="Note 94" xfId="15597"/>
    <cellStyle name="Note 95" xfId="15598"/>
    <cellStyle name="Note 96" xfId="15599"/>
    <cellStyle name="Note 97" xfId="15600"/>
    <cellStyle name="Note 98" xfId="15601"/>
    <cellStyle name="Note 99" xfId="15602"/>
    <cellStyle name="Number Bold" xfId="15603"/>
    <cellStyle name="Number Normal" xfId="15604"/>
    <cellStyle name="numbers" xfId="15605"/>
    <cellStyle name="OBOTAN" xfId="15606"/>
    <cellStyle name="Ôèíàíñîâûé [0]_Ëèñò1" xfId="15607"/>
    <cellStyle name="Ôèíàíñîâûé_Ëèñò1" xfId="15608"/>
    <cellStyle name="oilnumbers" xfId="15609"/>
    <cellStyle name="Output" xfId="15610"/>
    <cellStyle name="Output 10" xfId="15611"/>
    <cellStyle name="Output 11" xfId="15612"/>
    <cellStyle name="Output 12" xfId="15613"/>
    <cellStyle name="Output 13" xfId="15614"/>
    <cellStyle name="Output 14" xfId="15615"/>
    <cellStyle name="Output 15" xfId="15616"/>
    <cellStyle name="Output 16" xfId="15617"/>
    <cellStyle name="Output 17" xfId="15618"/>
    <cellStyle name="Output 2" xfId="15619"/>
    <cellStyle name="Output 2 10" xfId="15620"/>
    <cellStyle name="Output 2 11" xfId="15621"/>
    <cellStyle name="Output 2 12" xfId="15622"/>
    <cellStyle name="Output 2 13" xfId="15623"/>
    <cellStyle name="Output 2 14" xfId="15624"/>
    <cellStyle name="Output 2 2" xfId="15625"/>
    <cellStyle name="Output 2 2 10" xfId="15626"/>
    <cellStyle name="Output 2 2 11" xfId="15627"/>
    <cellStyle name="Output 2 2 12" xfId="15628"/>
    <cellStyle name="Output 2 2 13" xfId="15629"/>
    <cellStyle name="Output 2 2 14" xfId="15630"/>
    <cellStyle name="Output 2 2 2" xfId="15631"/>
    <cellStyle name="Output 2 2 2 10" xfId="15632"/>
    <cellStyle name="Output 2 2 2 2" xfId="15633"/>
    <cellStyle name="Output 2 2 2 2 2" xfId="15634"/>
    <cellStyle name="Output 2 2 2 2 3" xfId="15635"/>
    <cellStyle name="Output 2 2 2 2 4" xfId="15636"/>
    <cellStyle name="Output 2 2 2 2 5" xfId="15637"/>
    <cellStyle name="Output 2 2 2 2 6" xfId="15638"/>
    <cellStyle name="Output 2 2 2 2 7" xfId="15639"/>
    <cellStyle name="Output 2 2 2 3" xfId="15640"/>
    <cellStyle name="Output 2 2 2 3 2" xfId="15641"/>
    <cellStyle name="Output 2 2 2 3 3" xfId="15642"/>
    <cellStyle name="Output 2 2 2 3 4" xfId="15643"/>
    <cellStyle name="Output 2 2 2 3 5" xfId="15644"/>
    <cellStyle name="Output 2 2 2 3 6" xfId="15645"/>
    <cellStyle name="Output 2 2 2 3 7" xfId="15646"/>
    <cellStyle name="Output 2 2 2 4" xfId="15647"/>
    <cellStyle name="Output 2 2 2 5" xfId="15648"/>
    <cellStyle name="Output 2 2 2 6" xfId="15649"/>
    <cellStyle name="Output 2 2 2 7" xfId="15650"/>
    <cellStyle name="Output 2 2 2 8" xfId="15651"/>
    <cellStyle name="Output 2 2 2 9" xfId="15652"/>
    <cellStyle name="Output 2 2 3" xfId="15653"/>
    <cellStyle name="Output 2 2 3 2" xfId="15654"/>
    <cellStyle name="Output 2 2 3 3" xfId="15655"/>
    <cellStyle name="Output 2 2 3 4" xfId="15656"/>
    <cellStyle name="Output 2 2 3 5" xfId="15657"/>
    <cellStyle name="Output 2 2 3 6" xfId="15658"/>
    <cellStyle name="Output 2 2 3 7" xfId="15659"/>
    <cellStyle name="Output 2 2 4" xfId="15660"/>
    <cellStyle name="Output 2 2 4 2" xfId="15661"/>
    <cellStyle name="Output 2 2 4 3" xfId="15662"/>
    <cellStyle name="Output 2 2 4 4" xfId="15663"/>
    <cellStyle name="Output 2 2 4 5" xfId="15664"/>
    <cellStyle name="Output 2 2 4 6" xfId="15665"/>
    <cellStyle name="Output 2 2 4 7" xfId="15666"/>
    <cellStyle name="Output 2 2 5" xfId="15667"/>
    <cellStyle name="Output 2 2 6" xfId="15668"/>
    <cellStyle name="Output 2 2 7" xfId="15669"/>
    <cellStyle name="Output 2 2 8" xfId="15670"/>
    <cellStyle name="Output 2 2 9" xfId="15671"/>
    <cellStyle name="Output 2 3" xfId="15672"/>
    <cellStyle name="Output 2 3 10" xfId="15673"/>
    <cellStyle name="Output 2 3 11" xfId="15674"/>
    <cellStyle name="Output 2 3 12" xfId="15675"/>
    <cellStyle name="Output 2 3 13" xfId="15676"/>
    <cellStyle name="Output 2 3 14" xfId="15677"/>
    <cellStyle name="Output 2 3 2" xfId="15678"/>
    <cellStyle name="Output 2 3 2 10" xfId="15679"/>
    <cellStyle name="Output 2 3 2 2" xfId="15680"/>
    <cellStyle name="Output 2 3 2 2 2" xfId="15681"/>
    <cellStyle name="Output 2 3 2 2 3" xfId="15682"/>
    <cellStyle name="Output 2 3 2 2 4" xfId="15683"/>
    <cellStyle name="Output 2 3 2 2 5" xfId="15684"/>
    <cellStyle name="Output 2 3 2 2 6" xfId="15685"/>
    <cellStyle name="Output 2 3 2 2 7" xfId="15686"/>
    <cellStyle name="Output 2 3 2 3" xfId="15687"/>
    <cellStyle name="Output 2 3 2 3 2" xfId="15688"/>
    <cellStyle name="Output 2 3 2 3 3" xfId="15689"/>
    <cellStyle name="Output 2 3 2 3 4" xfId="15690"/>
    <cellStyle name="Output 2 3 2 3 5" xfId="15691"/>
    <cellStyle name="Output 2 3 2 3 6" xfId="15692"/>
    <cellStyle name="Output 2 3 2 3 7" xfId="15693"/>
    <cellStyle name="Output 2 3 2 4" xfId="15694"/>
    <cellStyle name="Output 2 3 2 5" xfId="15695"/>
    <cellStyle name="Output 2 3 2 6" xfId="15696"/>
    <cellStyle name="Output 2 3 2 7" xfId="15697"/>
    <cellStyle name="Output 2 3 2 8" xfId="15698"/>
    <cellStyle name="Output 2 3 2 9" xfId="15699"/>
    <cellStyle name="Output 2 3 3" xfId="15700"/>
    <cellStyle name="Output 2 3 3 2" xfId="15701"/>
    <cellStyle name="Output 2 3 3 3" xfId="15702"/>
    <cellStyle name="Output 2 3 3 4" xfId="15703"/>
    <cellStyle name="Output 2 3 3 5" xfId="15704"/>
    <cellStyle name="Output 2 3 3 6" xfId="15705"/>
    <cellStyle name="Output 2 3 3 7" xfId="15706"/>
    <cellStyle name="Output 2 3 4" xfId="15707"/>
    <cellStyle name="Output 2 3 4 2" xfId="15708"/>
    <cellStyle name="Output 2 3 4 3" xfId="15709"/>
    <cellStyle name="Output 2 3 4 4" xfId="15710"/>
    <cellStyle name="Output 2 3 4 5" xfId="15711"/>
    <cellStyle name="Output 2 3 4 6" xfId="15712"/>
    <cellStyle name="Output 2 3 4 7" xfId="15713"/>
    <cellStyle name="Output 2 3 5" xfId="15714"/>
    <cellStyle name="Output 2 3 6" xfId="15715"/>
    <cellStyle name="Output 2 3 7" xfId="15716"/>
    <cellStyle name="Output 2 3 8" xfId="15717"/>
    <cellStyle name="Output 2 3 9" xfId="15718"/>
    <cellStyle name="Output 2 4" xfId="15719"/>
    <cellStyle name="Output 2 4 10" xfId="15720"/>
    <cellStyle name="Output 2 4 11" xfId="15721"/>
    <cellStyle name="Output 2 4 12" xfId="15722"/>
    <cellStyle name="Output 2 4 13" xfId="15723"/>
    <cellStyle name="Output 2 4 14" xfId="15724"/>
    <cellStyle name="Output 2 4 2" xfId="15725"/>
    <cellStyle name="Output 2 4 2 10" xfId="15726"/>
    <cellStyle name="Output 2 4 2 2" xfId="15727"/>
    <cellStyle name="Output 2 4 2 2 2" xfId="15728"/>
    <cellStyle name="Output 2 4 2 2 3" xfId="15729"/>
    <cellStyle name="Output 2 4 2 2 4" xfId="15730"/>
    <cellStyle name="Output 2 4 2 2 5" xfId="15731"/>
    <cellStyle name="Output 2 4 2 2 6" xfId="15732"/>
    <cellStyle name="Output 2 4 2 2 7" xfId="15733"/>
    <cellStyle name="Output 2 4 2 3" xfId="15734"/>
    <cellStyle name="Output 2 4 2 3 2" xfId="15735"/>
    <cellStyle name="Output 2 4 2 3 3" xfId="15736"/>
    <cellStyle name="Output 2 4 2 3 4" xfId="15737"/>
    <cellStyle name="Output 2 4 2 3 5" xfId="15738"/>
    <cellStyle name="Output 2 4 2 3 6" xfId="15739"/>
    <cellStyle name="Output 2 4 2 3 7" xfId="15740"/>
    <cellStyle name="Output 2 4 2 4" xfId="15741"/>
    <cellStyle name="Output 2 4 2 5" xfId="15742"/>
    <cellStyle name="Output 2 4 2 6" xfId="15743"/>
    <cellStyle name="Output 2 4 2 7" xfId="15744"/>
    <cellStyle name="Output 2 4 2 8" xfId="15745"/>
    <cellStyle name="Output 2 4 2 9" xfId="15746"/>
    <cellStyle name="Output 2 4 3" xfId="15747"/>
    <cellStyle name="Output 2 4 3 2" xfId="15748"/>
    <cellStyle name="Output 2 4 3 3" xfId="15749"/>
    <cellStyle name="Output 2 4 3 4" xfId="15750"/>
    <cellStyle name="Output 2 4 3 5" xfId="15751"/>
    <cellStyle name="Output 2 4 3 6" xfId="15752"/>
    <cellStyle name="Output 2 4 3 7" xfId="15753"/>
    <cellStyle name="Output 2 4 4" xfId="15754"/>
    <cellStyle name="Output 2 4 4 2" xfId="15755"/>
    <cellStyle name="Output 2 4 4 3" xfId="15756"/>
    <cellStyle name="Output 2 4 4 4" xfId="15757"/>
    <cellStyle name="Output 2 4 4 5" xfId="15758"/>
    <cellStyle name="Output 2 4 4 6" xfId="15759"/>
    <cellStyle name="Output 2 4 4 7" xfId="15760"/>
    <cellStyle name="Output 2 4 5" xfId="15761"/>
    <cellStyle name="Output 2 4 6" xfId="15762"/>
    <cellStyle name="Output 2 4 7" xfId="15763"/>
    <cellStyle name="Output 2 4 8" xfId="15764"/>
    <cellStyle name="Output 2 4 9" xfId="15765"/>
    <cellStyle name="Output 2 5" xfId="15766"/>
    <cellStyle name="Output 2 5 10" xfId="15767"/>
    <cellStyle name="Output 2 5 11" xfId="15768"/>
    <cellStyle name="Output 2 5 12" xfId="15769"/>
    <cellStyle name="Output 2 5 13" xfId="15770"/>
    <cellStyle name="Output 2 5 14" xfId="15771"/>
    <cellStyle name="Output 2 5 2" xfId="15772"/>
    <cellStyle name="Output 2 5 2 10" xfId="15773"/>
    <cellStyle name="Output 2 5 2 2" xfId="15774"/>
    <cellStyle name="Output 2 5 2 2 2" xfId="15775"/>
    <cellStyle name="Output 2 5 2 2 3" xfId="15776"/>
    <cellStyle name="Output 2 5 2 2 4" xfId="15777"/>
    <cellStyle name="Output 2 5 2 2 5" xfId="15778"/>
    <cellStyle name="Output 2 5 2 2 6" xfId="15779"/>
    <cellStyle name="Output 2 5 2 2 7" xfId="15780"/>
    <cellStyle name="Output 2 5 2 3" xfId="15781"/>
    <cellStyle name="Output 2 5 2 3 2" xfId="15782"/>
    <cellStyle name="Output 2 5 2 3 3" xfId="15783"/>
    <cellStyle name="Output 2 5 2 3 4" xfId="15784"/>
    <cellStyle name="Output 2 5 2 3 5" xfId="15785"/>
    <cellStyle name="Output 2 5 2 3 6" xfId="15786"/>
    <cellStyle name="Output 2 5 2 3 7" xfId="15787"/>
    <cellStyle name="Output 2 5 2 4" xfId="15788"/>
    <cellStyle name="Output 2 5 2 5" xfId="15789"/>
    <cellStyle name="Output 2 5 2 6" xfId="15790"/>
    <cellStyle name="Output 2 5 2 7" xfId="15791"/>
    <cellStyle name="Output 2 5 2 8" xfId="15792"/>
    <cellStyle name="Output 2 5 2 9" xfId="15793"/>
    <cellStyle name="Output 2 5 3" xfId="15794"/>
    <cellStyle name="Output 2 5 3 2" xfId="15795"/>
    <cellStyle name="Output 2 5 3 3" xfId="15796"/>
    <cellStyle name="Output 2 5 3 4" xfId="15797"/>
    <cellStyle name="Output 2 5 3 5" xfId="15798"/>
    <cellStyle name="Output 2 5 3 6" xfId="15799"/>
    <cellStyle name="Output 2 5 3 7" xfId="15800"/>
    <cellStyle name="Output 2 5 4" xfId="15801"/>
    <cellStyle name="Output 2 5 4 2" xfId="15802"/>
    <cellStyle name="Output 2 5 4 3" xfId="15803"/>
    <cellStyle name="Output 2 5 4 4" xfId="15804"/>
    <cellStyle name="Output 2 5 4 5" xfId="15805"/>
    <cellStyle name="Output 2 5 4 6" xfId="15806"/>
    <cellStyle name="Output 2 5 4 7" xfId="15807"/>
    <cellStyle name="Output 2 5 5" xfId="15808"/>
    <cellStyle name="Output 2 5 6" xfId="15809"/>
    <cellStyle name="Output 2 5 7" xfId="15810"/>
    <cellStyle name="Output 2 5 8" xfId="15811"/>
    <cellStyle name="Output 2 5 9" xfId="15812"/>
    <cellStyle name="Output 2 6" xfId="15813"/>
    <cellStyle name="Output 2 6 10" xfId="15814"/>
    <cellStyle name="Output 2 6 2" xfId="15815"/>
    <cellStyle name="Output 2 6 2 2" xfId="15816"/>
    <cellStyle name="Output 2 6 2 3" xfId="15817"/>
    <cellStyle name="Output 2 6 2 4" xfId="15818"/>
    <cellStyle name="Output 2 6 2 5" xfId="15819"/>
    <cellStyle name="Output 2 6 2 6" xfId="15820"/>
    <cellStyle name="Output 2 6 2 7" xfId="15821"/>
    <cellStyle name="Output 2 6 3" xfId="15822"/>
    <cellStyle name="Output 2 6 3 2" xfId="15823"/>
    <cellStyle name="Output 2 6 3 3" xfId="15824"/>
    <cellStyle name="Output 2 6 3 4" xfId="15825"/>
    <cellStyle name="Output 2 6 3 5" xfId="15826"/>
    <cellStyle name="Output 2 6 3 6" xfId="15827"/>
    <cellStyle name="Output 2 6 3 7" xfId="15828"/>
    <cellStyle name="Output 2 6 4" xfId="15829"/>
    <cellStyle name="Output 2 6 5" xfId="15830"/>
    <cellStyle name="Output 2 6 6" xfId="15831"/>
    <cellStyle name="Output 2 6 7" xfId="15832"/>
    <cellStyle name="Output 2 6 8" xfId="15833"/>
    <cellStyle name="Output 2 6 9" xfId="15834"/>
    <cellStyle name="Output 2 7" xfId="15835"/>
    <cellStyle name="Output 2 8" xfId="15836"/>
    <cellStyle name="Output 2 9" xfId="15837"/>
    <cellStyle name="Output 3" xfId="15838"/>
    <cellStyle name="Output 3 10" xfId="15839"/>
    <cellStyle name="Output 3 11" xfId="15840"/>
    <cellStyle name="Output 3 12" xfId="15841"/>
    <cellStyle name="Output 3 13" xfId="15842"/>
    <cellStyle name="Output 3 14" xfId="15843"/>
    <cellStyle name="Output 3 15" xfId="15844"/>
    <cellStyle name="Output 3 16" xfId="15845"/>
    <cellStyle name="Output 3 17" xfId="15846"/>
    <cellStyle name="Output 3 18" xfId="15847"/>
    <cellStyle name="Output 3 19" xfId="15848"/>
    <cellStyle name="Output 3 2" xfId="15849"/>
    <cellStyle name="Output 3 2 10" xfId="15850"/>
    <cellStyle name="Output 3 2 11" xfId="15851"/>
    <cellStyle name="Output 3 2 12" xfId="15852"/>
    <cellStyle name="Output 3 2 13" xfId="15853"/>
    <cellStyle name="Output 3 2 14" xfId="15854"/>
    <cellStyle name="Output 3 2 2" xfId="15855"/>
    <cellStyle name="Output 3 2 2 10" xfId="15856"/>
    <cellStyle name="Output 3 2 2 2" xfId="15857"/>
    <cellStyle name="Output 3 2 2 2 2" xfId="15858"/>
    <cellStyle name="Output 3 2 2 2 3" xfId="15859"/>
    <cellStyle name="Output 3 2 2 2 4" xfId="15860"/>
    <cellStyle name="Output 3 2 2 2 5" xfId="15861"/>
    <cellStyle name="Output 3 2 2 2 6" xfId="15862"/>
    <cellStyle name="Output 3 2 2 2 7" xfId="15863"/>
    <cellStyle name="Output 3 2 2 3" xfId="15864"/>
    <cellStyle name="Output 3 2 2 3 2" xfId="15865"/>
    <cellStyle name="Output 3 2 2 3 3" xfId="15866"/>
    <cellStyle name="Output 3 2 2 3 4" xfId="15867"/>
    <cellStyle name="Output 3 2 2 3 5" xfId="15868"/>
    <cellStyle name="Output 3 2 2 3 6" xfId="15869"/>
    <cellStyle name="Output 3 2 2 3 7" xfId="15870"/>
    <cellStyle name="Output 3 2 2 4" xfId="15871"/>
    <cellStyle name="Output 3 2 2 5" xfId="15872"/>
    <cellStyle name="Output 3 2 2 6" xfId="15873"/>
    <cellStyle name="Output 3 2 2 7" xfId="15874"/>
    <cellStyle name="Output 3 2 2 8" xfId="15875"/>
    <cellStyle name="Output 3 2 2 9" xfId="15876"/>
    <cellStyle name="Output 3 2 3" xfId="15877"/>
    <cellStyle name="Output 3 2 3 2" xfId="15878"/>
    <cellStyle name="Output 3 2 3 3" xfId="15879"/>
    <cellStyle name="Output 3 2 3 4" xfId="15880"/>
    <cellStyle name="Output 3 2 3 5" xfId="15881"/>
    <cellStyle name="Output 3 2 3 6" xfId="15882"/>
    <cellStyle name="Output 3 2 3 7" xfId="15883"/>
    <cellStyle name="Output 3 2 4" xfId="15884"/>
    <cellStyle name="Output 3 2 4 2" xfId="15885"/>
    <cellStyle name="Output 3 2 4 3" xfId="15886"/>
    <cellStyle name="Output 3 2 4 4" xfId="15887"/>
    <cellStyle name="Output 3 2 4 5" xfId="15888"/>
    <cellStyle name="Output 3 2 4 6" xfId="15889"/>
    <cellStyle name="Output 3 2 4 7" xfId="15890"/>
    <cellStyle name="Output 3 2 5" xfId="15891"/>
    <cellStyle name="Output 3 2 6" xfId="15892"/>
    <cellStyle name="Output 3 2 7" xfId="15893"/>
    <cellStyle name="Output 3 2 8" xfId="15894"/>
    <cellStyle name="Output 3 2 9" xfId="15895"/>
    <cellStyle name="Output 3 3" xfId="15896"/>
    <cellStyle name="Output 3 3 10" xfId="15897"/>
    <cellStyle name="Output 3 3 11" xfId="15898"/>
    <cellStyle name="Output 3 3 12" xfId="15899"/>
    <cellStyle name="Output 3 3 13" xfId="15900"/>
    <cellStyle name="Output 3 3 14" xfId="15901"/>
    <cellStyle name="Output 3 3 2" xfId="15902"/>
    <cellStyle name="Output 3 3 2 10" xfId="15903"/>
    <cellStyle name="Output 3 3 2 2" xfId="15904"/>
    <cellStyle name="Output 3 3 2 2 2" xfId="15905"/>
    <cellStyle name="Output 3 3 2 2 3" xfId="15906"/>
    <cellStyle name="Output 3 3 2 2 4" xfId="15907"/>
    <cellStyle name="Output 3 3 2 2 5" xfId="15908"/>
    <cellStyle name="Output 3 3 2 2 6" xfId="15909"/>
    <cellStyle name="Output 3 3 2 2 7" xfId="15910"/>
    <cellStyle name="Output 3 3 2 3" xfId="15911"/>
    <cellStyle name="Output 3 3 2 3 2" xfId="15912"/>
    <cellStyle name="Output 3 3 2 3 3" xfId="15913"/>
    <cellStyle name="Output 3 3 2 3 4" xfId="15914"/>
    <cellStyle name="Output 3 3 2 3 5" xfId="15915"/>
    <cellStyle name="Output 3 3 2 3 6" xfId="15916"/>
    <cellStyle name="Output 3 3 2 3 7" xfId="15917"/>
    <cellStyle name="Output 3 3 2 4" xfId="15918"/>
    <cellStyle name="Output 3 3 2 5" xfId="15919"/>
    <cellStyle name="Output 3 3 2 6" xfId="15920"/>
    <cellStyle name="Output 3 3 2 7" xfId="15921"/>
    <cellStyle name="Output 3 3 2 8" xfId="15922"/>
    <cellStyle name="Output 3 3 2 9" xfId="15923"/>
    <cellStyle name="Output 3 3 3" xfId="15924"/>
    <cellStyle name="Output 3 3 3 2" xfId="15925"/>
    <cellStyle name="Output 3 3 3 3" xfId="15926"/>
    <cellStyle name="Output 3 3 3 4" xfId="15927"/>
    <cellStyle name="Output 3 3 3 5" xfId="15928"/>
    <cellStyle name="Output 3 3 3 6" xfId="15929"/>
    <cellStyle name="Output 3 3 3 7" xfId="15930"/>
    <cellStyle name="Output 3 3 4" xfId="15931"/>
    <cellStyle name="Output 3 3 4 2" xfId="15932"/>
    <cellStyle name="Output 3 3 4 3" xfId="15933"/>
    <cellStyle name="Output 3 3 4 4" xfId="15934"/>
    <cellStyle name="Output 3 3 4 5" xfId="15935"/>
    <cellStyle name="Output 3 3 4 6" xfId="15936"/>
    <cellStyle name="Output 3 3 4 7" xfId="15937"/>
    <cellStyle name="Output 3 3 5" xfId="15938"/>
    <cellStyle name="Output 3 3 6" xfId="15939"/>
    <cellStyle name="Output 3 3 7" xfId="15940"/>
    <cellStyle name="Output 3 3 8" xfId="15941"/>
    <cellStyle name="Output 3 3 9" xfId="15942"/>
    <cellStyle name="Output 3 4" xfId="15943"/>
    <cellStyle name="Output 3 4 10" xfId="15944"/>
    <cellStyle name="Output 3 4 11" xfId="15945"/>
    <cellStyle name="Output 3 4 12" xfId="15946"/>
    <cellStyle name="Output 3 4 13" xfId="15947"/>
    <cellStyle name="Output 3 4 14" xfId="15948"/>
    <cellStyle name="Output 3 4 2" xfId="15949"/>
    <cellStyle name="Output 3 4 2 10" xfId="15950"/>
    <cellStyle name="Output 3 4 2 2" xfId="15951"/>
    <cellStyle name="Output 3 4 2 2 2" xfId="15952"/>
    <cellStyle name="Output 3 4 2 2 3" xfId="15953"/>
    <cellStyle name="Output 3 4 2 2 4" xfId="15954"/>
    <cellStyle name="Output 3 4 2 2 5" xfId="15955"/>
    <cellStyle name="Output 3 4 2 2 6" xfId="15956"/>
    <cellStyle name="Output 3 4 2 2 7" xfId="15957"/>
    <cellStyle name="Output 3 4 2 3" xfId="15958"/>
    <cellStyle name="Output 3 4 2 3 2" xfId="15959"/>
    <cellStyle name="Output 3 4 2 3 3" xfId="15960"/>
    <cellStyle name="Output 3 4 2 3 4" xfId="15961"/>
    <cellStyle name="Output 3 4 2 3 5" xfId="15962"/>
    <cellStyle name="Output 3 4 2 3 6" xfId="15963"/>
    <cellStyle name="Output 3 4 2 3 7" xfId="15964"/>
    <cellStyle name="Output 3 4 2 4" xfId="15965"/>
    <cellStyle name="Output 3 4 2 5" xfId="15966"/>
    <cellStyle name="Output 3 4 2 6" xfId="15967"/>
    <cellStyle name="Output 3 4 2 7" xfId="15968"/>
    <cellStyle name="Output 3 4 2 8" xfId="15969"/>
    <cellStyle name="Output 3 4 2 9" xfId="15970"/>
    <cellStyle name="Output 3 4 3" xfId="15971"/>
    <cellStyle name="Output 3 4 3 2" xfId="15972"/>
    <cellStyle name="Output 3 4 3 3" xfId="15973"/>
    <cellStyle name="Output 3 4 3 4" xfId="15974"/>
    <cellStyle name="Output 3 4 3 5" xfId="15975"/>
    <cellStyle name="Output 3 4 3 6" xfId="15976"/>
    <cellStyle name="Output 3 4 3 7" xfId="15977"/>
    <cellStyle name="Output 3 4 4" xfId="15978"/>
    <cellStyle name="Output 3 4 4 2" xfId="15979"/>
    <cellStyle name="Output 3 4 4 3" xfId="15980"/>
    <cellStyle name="Output 3 4 4 4" xfId="15981"/>
    <cellStyle name="Output 3 4 4 5" xfId="15982"/>
    <cellStyle name="Output 3 4 4 6" xfId="15983"/>
    <cellStyle name="Output 3 4 4 7" xfId="15984"/>
    <cellStyle name="Output 3 4 5" xfId="15985"/>
    <cellStyle name="Output 3 4 6" xfId="15986"/>
    <cellStyle name="Output 3 4 7" xfId="15987"/>
    <cellStyle name="Output 3 4 8" xfId="15988"/>
    <cellStyle name="Output 3 4 9" xfId="15989"/>
    <cellStyle name="Output 3 5" xfId="15990"/>
    <cellStyle name="Output 3 5 10" xfId="15991"/>
    <cellStyle name="Output 3 5 11" xfId="15992"/>
    <cellStyle name="Output 3 5 12" xfId="15993"/>
    <cellStyle name="Output 3 5 13" xfId="15994"/>
    <cellStyle name="Output 3 5 14" xfId="15995"/>
    <cellStyle name="Output 3 5 2" xfId="15996"/>
    <cellStyle name="Output 3 5 2 10" xfId="15997"/>
    <cellStyle name="Output 3 5 2 2" xfId="15998"/>
    <cellStyle name="Output 3 5 2 2 2" xfId="15999"/>
    <cellStyle name="Output 3 5 2 2 3" xfId="16000"/>
    <cellStyle name="Output 3 5 2 2 4" xfId="16001"/>
    <cellStyle name="Output 3 5 2 2 5" xfId="16002"/>
    <cellStyle name="Output 3 5 2 2 6" xfId="16003"/>
    <cellStyle name="Output 3 5 2 2 7" xfId="16004"/>
    <cellStyle name="Output 3 5 2 3" xfId="16005"/>
    <cellStyle name="Output 3 5 2 3 2" xfId="16006"/>
    <cellStyle name="Output 3 5 2 3 3" xfId="16007"/>
    <cellStyle name="Output 3 5 2 3 4" xfId="16008"/>
    <cellStyle name="Output 3 5 2 3 5" xfId="16009"/>
    <cellStyle name="Output 3 5 2 3 6" xfId="16010"/>
    <cellStyle name="Output 3 5 2 3 7" xfId="16011"/>
    <cellStyle name="Output 3 5 2 4" xfId="16012"/>
    <cellStyle name="Output 3 5 2 5" xfId="16013"/>
    <cellStyle name="Output 3 5 2 6" xfId="16014"/>
    <cellStyle name="Output 3 5 2 7" xfId="16015"/>
    <cellStyle name="Output 3 5 2 8" xfId="16016"/>
    <cellStyle name="Output 3 5 2 9" xfId="16017"/>
    <cellStyle name="Output 3 5 3" xfId="16018"/>
    <cellStyle name="Output 3 5 3 2" xfId="16019"/>
    <cellStyle name="Output 3 5 3 3" xfId="16020"/>
    <cellStyle name="Output 3 5 3 4" xfId="16021"/>
    <cellStyle name="Output 3 5 3 5" xfId="16022"/>
    <cellStyle name="Output 3 5 3 6" xfId="16023"/>
    <cellStyle name="Output 3 5 3 7" xfId="16024"/>
    <cellStyle name="Output 3 5 4" xfId="16025"/>
    <cellStyle name="Output 3 5 4 2" xfId="16026"/>
    <cellStyle name="Output 3 5 4 3" xfId="16027"/>
    <cellStyle name="Output 3 5 4 4" xfId="16028"/>
    <cellStyle name="Output 3 5 4 5" xfId="16029"/>
    <cellStyle name="Output 3 5 4 6" xfId="16030"/>
    <cellStyle name="Output 3 5 4 7" xfId="16031"/>
    <cellStyle name="Output 3 5 5" xfId="16032"/>
    <cellStyle name="Output 3 5 6" xfId="16033"/>
    <cellStyle name="Output 3 5 7" xfId="16034"/>
    <cellStyle name="Output 3 5 8" xfId="16035"/>
    <cellStyle name="Output 3 5 9" xfId="16036"/>
    <cellStyle name="Output 3 6" xfId="16037"/>
    <cellStyle name="Output 3 6 10" xfId="16038"/>
    <cellStyle name="Output 3 6 2" xfId="16039"/>
    <cellStyle name="Output 3 6 2 2" xfId="16040"/>
    <cellStyle name="Output 3 6 2 3" xfId="16041"/>
    <cellStyle name="Output 3 6 2 4" xfId="16042"/>
    <cellStyle name="Output 3 6 2 5" xfId="16043"/>
    <cellStyle name="Output 3 6 2 6" xfId="16044"/>
    <cellStyle name="Output 3 6 2 7" xfId="16045"/>
    <cellStyle name="Output 3 6 3" xfId="16046"/>
    <cellStyle name="Output 3 6 3 2" xfId="16047"/>
    <cellStyle name="Output 3 6 3 3" xfId="16048"/>
    <cellStyle name="Output 3 6 3 4" xfId="16049"/>
    <cellStyle name="Output 3 6 3 5" xfId="16050"/>
    <cellStyle name="Output 3 6 3 6" xfId="16051"/>
    <cellStyle name="Output 3 6 3 7" xfId="16052"/>
    <cellStyle name="Output 3 6 4" xfId="16053"/>
    <cellStyle name="Output 3 6 5" xfId="16054"/>
    <cellStyle name="Output 3 6 6" xfId="16055"/>
    <cellStyle name="Output 3 6 7" xfId="16056"/>
    <cellStyle name="Output 3 6 8" xfId="16057"/>
    <cellStyle name="Output 3 6 9" xfId="16058"/>
    <cellStyle name="Output 3 7" xfId="16059"/>
    <cellStyle name="Output 3 7 2" xfId="16060"/>
    <cellStyle name="Output 3 7 3" xfId="16061"/>
    <cellStyle name="Output 3 7 4" xfId="16062"/>
    <cellStyle name="Output 3 7 5" xfId="16063"/>
    <cellStyle name="Output 3 7 6" xfId="16064"/>
    <cellStyle name="Output 3 7 7" xfId="16065"/>
    <cellStyle name="Output 3 8" xfId="16066"/>
    <cellStyle name="Output 3 8 2" xfId="16067"/>
    <cellStyle name="Output 3 8 3" xfId="16068"/>
    <cellStyle name="Output 3 8 4" xfId="16069"/>
    <cellStyle name="Output 3 8 5" xfId="16070"/>
    <cellStyle name="Output 3 8 6" xfId="16071"/>
    <cellStyle name="Output 3 8 7" xfId="16072"/>
    <cellStyle name="Output 3 9" xfId="16073"/>
    <cellStyle name="Output 4" xfId="16074"/>
    <cellStyle name="Output 4 10" xfId="16075"/>
    <cellStyle name="Output 4 11" xfId="16076"/>
    <cellStyle name="Output 4 12" xfId="16077"/>
    <cellStyle name="Output 4 13" xfId="16078"/>
    <cellStyle name="Output 4 14" xfId="16079"/>
    <cellStyle name="Output 4 15" xfId="16080"/>
    <cellStyle name="Output 4 16" xfId="16081"/>
    <cellStyle name="Output 4 17" xfId="16082"/>
    <cellStyle name="Output 4 18" xfId="16083"/>
    <cellStyle name="Output 4 19" xfId="16084"/>
    <cellStyle name="Output 4 2" xfId="16085"/>
    <cellStyle name="Output 4 2 10" xfId="16086"/>
    <cellStyle name="Output 4 2 11" xfId="16087"/>
    <cellStyle name="Output 4 2 12" xfId="16088"/>
    <cellStyle name="Output 4 2 13" xfId="16089"/>
    <cellStyle name="Output 4 2 14" xfId="16090"/>
    <cellStyle name="Output 4 2 2" xfId="16091"/>
    <cellStyle name="Output 4 2 2 10" xfId="16092"/>
    <cellStyle name="Output 4 2 2 2" xfId="16093"/>
    <cellStyle name="Output 4 2 2 2 2" xfId="16094"/>
    <cellStyle name="Output 4 2 2 2 3" xfId="16095"/>
    <cellStyle name="Output 4 2 2 2 4" xfId="16096"/>
    <cellStyle name="Output 4 2 2 2 5" xfId="16097"/>
    <cellStyle name="Output 4 2 2 2 6" xfId="16098"/>
    <cellStyle name="Output 4 2 2 2 7" xfId="16099"/>
    <cellStyle name="Output 4 2 2 3" xfId="16100"/>
    <cellStyle name="Output 4 2 2 3 2" xfId="16101"/>
    <cellStyle name="Output 4 2 2 3 3" xfId="16102"/>
    <cellStyle name="Output 4 2 2 3 4" xfId="16103"/>
    <cellStyle name="Output 4 2 2 3 5" xfId="16104"/>
    <cellStyle name="Output 4 2 2 3 6" xfId="16105"/>
    <cellStyle name="Output 4 2 2 3 7" xfId="16106"/>
    <cellStyle name="Output 4 2 2 4" xfId="16107"/>
    <cellStyle name="Output 4 2 2 5" xfId="16108"/>
    <cellStyle name="Output 4 2 2 6" xfId="16109"/>
    <cellStyle name="Output 4 2 2 7" xfId="16110"/>
    <cellStyle name="Output 4 2 2 8" xfId="16111"/>
    <cellStyle name="Output 4 2 2 9" xfId="16112"/>
    <cellStyle name="Output 4 2 3" xfId="16113"/>
    <cellStyle name="Output 4 2 3 2" xfId="16114"/>
    <cellStyle name="Output 4 2 3 3" xfId="16115"/>
    <cellStyle name="Output 4 2 3 4" xfId="16116"/>
    <cellStyle name="Output 4 2 3 5" xfId="16117"/>
    <cellStyle name="Output 4 2 3 6" xfId="16118"/>
    <cellStyle name="Output 4 2 3 7" xfId="16119"/>
    <cellStyle name="Output 4 2 4" xfId="16120"/>
    <cellStyle name="Output 4 2 4 2" xfId="16121"/>
    <cellStyle name="Output 4 2 4 3" xfId="16122"/>
    <cellStyle name="Output 4 2 4 4" xfId="16123"/>
    <cellStyle name="Output 4 2 4 5" xfId="16124"/>
    <cellStyle name="Output 4 2 4 6" xfId="16125"/>
    <cellStyle name="Output 4 2 4 7" xfId="16126"/>
    <cellStyle name="Output 4 2 5" xfId="16127"/>
    <cellStyle name="Output 4 2 6" xfId="16128"/>
    <cellStyle name="Output 4 2 7" xfId="16129"/>
    <cellStyle name="Output 4 2 8" xfId="16130"/>
    <cellStyle name="Output 4 2 9" xfId="16131"/>
    <cellStyle name="Output 4 3" xfId="16132"/>
    <cellStyle name="Output 4 3 10" xfId="16133"/>
    <cellStyle name="Output 4 3 11" xfId="16134"/>
    <cellStyle name="Output 4 3 12" xfId="16135"/>
    <cellStyle name="Output 4 3 13" xfId="16136"/>
    <cellStyle name="Output 4 3 14" xfId="16137"/>
    <cellStyle name="Output 4 3 2" xfId="16138"/>
    <cellStyle name="Output 4 3 2 10" xfId="16139"/>
    <cellStyle name="Output 4 3 2 2" xfId="16140"/>
    <cellStyle name="Output 4 3 2 2 2" xfId="16141"/>
    <cellStyle name="Output 4 3 2 2 3" xfId="16142"/>
    <cellStyle name="Output 4 3 2 2 4" xfId="16143"/>
    <cellStyle name="Output 4 3 2 2 5" xfId="16144"/>
    <cellStyle name="Output 4 3 2 2 6" xfId="16145"/>
    <cellStyle name="Output 4 3 2 2 7" xfId="16146"/>
    <cellStyle name="Output 4 3 2 3" xfId="16147"/>
    <cellStyle name="Output 4 3 2 3 2" xfId="16148"/>
    <cellStyle name="Output 4 3 2 3 3" xfId="16149"/>
    <cellStyle name="Output 4 3 2 3 4" xfId="16150"/>
    <cellStyle name="Output 4 3 2 3 5" xfId="16151"/>
    <cellStyle name="Output 4 3 2 3 6" xfId="16152"/>
    <cellStyle name="Output 4 3 2 3 7" xfId="16153"/>
    <cellStyle name="Output 4 3 2 4" xfId="16154"/>
    <cellStyle name="Output 4 3 2 5" xfId="16155"/>
    <cellStyle name="Output 4 3 2 6" xfId="16156"/>
    <cellStyle name="Output 4 3 2 7" xfId="16157"/>
    <cellStyle name="Output 4 3 2 8" xfId="16158"/>
    <cellStyle name="Output 4 3 2 9" xfId="16159"/>
    <cellStyle name="Output 4 3 3" xfId="16160"/>
    <cellStyle name="Output 4 3 3 2" xfId="16161"/>
    <cellStyle name="Output 4 3 3 3" xfId="16162"/>
    <cellStyle name="Output 4 3 3 4" xfId="16163"/>
    <cellStyle name="Output 4 3 3 5" xfId="16164"/>
    <cellStyle name="Output 4 3 3 6" xfId="16165"/>
    <cellStyle name="Output 4 3 3 7" xfId="16166"/>
    <cellStyle name="Output 4 3 4" xfId="16167"/>
    <cellStyle name="Output 4 3 4 2" xfId="16168"/>
    <cellStyle name="Output 4 3 4 3" xfId="16169"/>
    <cellStyle name="Output 4 3 4 4" xfId="16170"/>
    <cellStyle name="Output 4 3 4 5" xfId="16171"/>
    <cellStyle name="Output 4 3 4 6" xfId="16172"/>
    <cellStyle name="Output 4 3 4 7" xfId="16173"/>
    <cellStyle name="Output 4 3 5" xfId="16174"/>
    <cellStyle name="Output 4 3 6" xfId="16175"/>
    <cellStyle name="Output 4 3 7" xfId="16176"/>
    <cellStyle name="Output 4 3 8" xfId="16177"/>
    <cellStyle name="Output 4 3 9" xfId="16178"/>
    <cellStyle name="Output 4 4" xfId="16179"/>
    <cellStyle name="Output 4 4 10" xfId="16180"/>
    <cellStyle name="Output 4 4 11" xfId="16181"/>
    <cellStyle name="Output 4 4 12" xfId="16182"/>
    <cellStyle name="Output 4 4 13" xfId="16183"/>
    <cellStyle name="Output 4 4 14" xfId="16184"/>
    <cellStyle name="Output 4 4 2" xfId="16185"/>
    <cellStyle name="Output 4 4 2 10" xfId="16186"/>
    <cellStyle name="Output 4 4 2 2" xfId="16187"/>
    <cellStyle name="Output 4 4 2 2 2" xfId="16188"/>
    <cellStyle name="Output 4 4 2 2 3" xfId="16189"/>
    <cellStyle name="Output 4 4 2 2 4" xfId="16190"/>
    <cellStyle name="Output 4 4 2 2 5" xfId="16191"/>
    <cellStyle name="Output 4 4 2 2 6" xfId="16192"/>
    <cellStyle name="Output 4 4 2 2 7" xfId="16193"/>
    <cellStyle name="Output 4 4 2 3" xfId="16194"/>
    <cellStyle name="Output 4 4 2 3 2" xfId="16195"/>
    <cellStyle name="Output 4 4 2 3 3" xfId="16196"/>
    <cellStyle name="Output 4 4 2 3 4" xfId="16197"/>
    <cellStyle name="Output 4 4 2 3 5" xfId="16198"/>
    <cellStyle name="Output 4 4 2 3 6" xfId="16199"/>
    <cellStyle name="Output 4 4 2 3 7" xfId="16200"/>
    <cellStyle name="Output 4 4 2 4" xfId="16201"/>
    <cellStyle name="Output 4 4 2 5" xfId="16202"/>
    <cellStyle name="Output 4 4 2 6" xfId="16203"/>
    <cellStyle name="Output 4 4 2 7" xfId="16204"/>
    <cellStyle name="Output 4 4 2 8" xfId="16205"/>
    <cellStyle name="Output 4 4 2 9" xfId="16206"/>
    <cellStyle name="Output 4 4 3" xfId="16207"/>
    <cellStyle name="Output 4 4 3 2" xfId="16208"/>
    <cellStyle name="Output 4 4 3 3" xfId="16209"/>
    <cellStyle name="Output 4 4 3 4" xfId="16210"/>
    <cellStyle name="Output 4 4 3 5" xfId="16211"/>
    <cellStyle name="Output 4 4 3 6" xfId="16212"/>
    <cellStyle name="Output 4 4 3 7" xfId="16213"/>
    <cellStyle name="Output 4 4 4" xfId="16214"/>
    <cellStyle name="Output 4 4 4 2" xfId="16215"/>
    <cellStyle name="Output 4 4 4 3" xfId="16216"/>
    <cellStyle name="Output 4 4 4 4" xfId="16217"/>
    <cellStyle name="Output 4 4 4 5" xfId="16218"/>
    <cellStyle name="Output 4 4 4 6" xfId="16219"/>
    <cellStyle name="Output 4 4 4 7" xfId="16220"/>
    <cellStyle name="Output 4 4 5" xfId="16221"/>
    <cellStyle name="Output 4 4 6" xfId="16222"/>
    <cellStyle name="Output 4 4 7" xfId="16223"/>
    <cellStyle name="Output 4 4 8" xfId="16224"/>
    <cellStyle name="Output 4 4 9" xfId="16225"/>
    <cellStyle name="Output 4 5" xfId="16226"/>
    <cellStyle name="Output 4 5 10" xfId="16227"/>
    <cellStyle name="Output 4 5 11" xfId="16228"/>
    <cellStyle name="Output 4 5 12" xfId="16229"/>
    <cellStyle name="Output 4 5 13" xfId="16230"/>
    <cellStyle name="Output 4 5 14" xfId="16231"/>
    <cellStyle name="Output 4 5 2" xfId="16232"/>
    <cellStyle name="Output 4 5 2 10" xfId="16233"/>
    <cellStyle name="Output 4 5 2 2" xfId="16234"/>
    <cellStyle name="Output 4 5 2 2 2" xfId="16235"/>
    <cellStyle name="Output 4 5 2 2 3" xfId="16236"/>
    <cellStyle name="Output 4 5 2 2 4" xfId="16237"/>
    <cellStyle name="Output 4 5 2 2 5" xfId="16238"/>
    <cellStyle name="Output 4 5 2 2 6" xfId="16239"/>
    <cellStyle name="Output 4 5 2 2 7" xfId="16240"/>
    <cellStyle name="Output 4 5 2 3" xfId="16241"/>
    <cellStyle name="Output 4 5 2 3 2" xfId="16242"/>
    <cellStyle name="Output 4 5 2 3 3" xfId="16243"/>
    <cellStyle name="Output 4 5 2 3 4" xfId="16244"/>
    <cellStyle name="Output 4 5 2 3 5" xfId="16245"/>
    <cellStyle name="Output 4 5 2 3 6" xfId="16246"/>
    <cellStyle name="Output 4 5 2 3 7" xfId="16247"/>
    <cellStyle name="Output 4 5 2 4" xfId="16248"/>
    <cellStyle name="Output 4 5 2 5" xfId="16249"/>
    <cellStyle name="Output 4 5 2 6" xfId="16250"/>
    <cellStyle name="Output 4 5 2 7" xfId="16251"/>
    <cellStyle name="Output 4 5 2 8" xfId="16252"/>
    <cellStyle name="Output 4 5 2 9" xfId="16253"/>
    <cellStyle name="Output 4 5 3" xfId="16254"/>
    <cellStyle name="Output 4 5 3 2" xfId="16255"/>
    <cellStyle name="Output 4 5 3 3" xfId="16256"/>
    <cellStyle name="Output 4 5 3 4" xfId="16257"/>
    <cellStyle name="Output 4 5 3 5" xfId="16258"/>
    <cellStyle name="Output 4 5 3 6" xfId="16259"/>
    <cellStyle name="Output 4 5 3 7" xfId="16260"/>
    <cellStyle name="Output 4 5 4" xfId="16261"/>
    <cellStyle name="Output 4 5 4 2" xfId="16262"/>
    <cellStyle name="Output 4 5 4 3" xfId="16263"/>
    <cellStyle name="Output 4 5 4 4" xfId="16264"/>
    <cellStyle name="Output 4 5 4 5" xfId="16265"/>
    <cellStyle name="Output 4 5 4 6" xfId="16266"/>
    <cellStyle name="Output 4 5 4 7" xfId="16267"/>
    <cellStyle name="Output 4 5 5" xfId="16268"/>
    <cellStyle name="Output 4 5 6" xfId="16269"/>
    <cellStyle name="Output 4 5 7" xfId="16270"/>
    <cellStyle name="Output 4 5 8" xfId="16271"/>
    <cellStyle name="Output 4 5 9" xfId="16272"/>
    <cellStyle name="Output 4 6" xfId="16273"/>
    <cellStyle name="Output 4 6 10" xfId="16274"/>
    <cellStyle name="Output 4 6 2" xfId="16275"/>
    <cellStyle name="Output 4 6 2 2" xfId="16276"/>
    <cellStyle name="Output 4 6 2 3" xfId="16277"/>
    <cellStyle name="Output 4 6 2 4" xfId="16278"/>
    <cellStyle name="Output 4 6 2 5" xfId="16279"/>
    <cellStyle name="Output 4 6 2 6" xfId="16280"/>
    <cellStyle name="Output 4 6 2 7" xfId="16281"/>
    <cellStyle name="Output 4 6 3" xfId="16282"/>
    <cellStyle name="Output 4 6 3 2" xfId="16283"/>
    <cellStyle name="Output 4 6 3 3" xfId="16284"/>
    <cellStyle name="Output 4 6 3 4" xfId="16285"/>
    <cellStyle name="Output 4 6 3 5" xfId="16286"/>
    <cellStyle name="Output 4 6 3 6" xfId="16287"/>
    <cellStyle name="Output 4 6 3 7" xfId="16288"/>
    <cellStyle name="Output 4 6 4" xfId="16289"/>
    <cellStyle name="Output 4 6 5" xfId="16290"/>
    <cellStyle name="Output 4 6 6" xfId="16291"/>
    <cellStyle name="Output 4 6 7" xfId="16292"/>
    <cellStyle name="Output 4 6 8" xfId="16293"/>
    <cellStyle name="Output 4 6 9" xfId="16294"/>
    <cellStyle name="Output 4 7" xfId="16295"/>
    <cellStyle name="Output 4 7 2" xfId="16296"/>
    <cellStyle name="Output 4 7 3" xfId="16297"/>
    <cellStyle name="Output 4 7 4" xfId="16298"/>
    <cellStyle name="Output 4 7 5" xfId="16299"/>
    <cellStyle name="Output 4 7 6" xfId="16300"/>
    <cellStyle name="Output 4 7 7" xfId="16301"/>
    <cellStyle name="Output 4 8" xfId="16302"/>
    <cellStyle name="Output 4 8 2" xfId="16303"/>
    <cellStyle name="Output 4 8 3" xfId="16304"/>
    <cellStyle name="Output 4 8 4" xfId="16305"/>
    <cellStyle name="Output 4 8 5" xfId="16306"/>
    <cellStyle name="Output 4 8 6" xfId="16307"/>
    <cellStyle name="Output 4 8 7" xfId="16308"/>
    <cellStyle name="Output 4 9" xfId="16309"/>
    <cellStyle name="Output 5" xfId="16310"/>
    <cellStyle name="Output 5 10" xfId="16311"/>
    <cellStyle name="Output 5 11" xfId="16312"/>
    <cellStyle name="Output 5 12" xfId="16313"/>
    <cellStyle name="Output 5 13" xfId="16314"/>
    <cellStyle name="Output 5 14" xfId="16315"/>
    <cellStyle name="Output 5 2" xfId="16316"/>
    <cellStyle name="Output 5 2 10" xfId="16317"/>
    <cellStyle name="Output 5 2 2" xfId="16318"/>
    <cellStyle name="Output 5 2 2 2" xfId="16319"/>
    <cellStyle name="Output 5 2 2 3" xfId="16320"/>
    <cellStyle name="Output 5 2 2 4" xfId="16321"/>
    <cellStyle name="Output 5 2 2 5" xfId="16322"/>
    <cellStyle name="Output 5 2 2 6" xfId="16323"/>
    <cellStyle name="Output 5 2 2 7" xfId="16324"/>
    <cellStyle name="Output 5 2 3" xfId="16325"/>
    <cellStyle name="Output 5 2 3 2" xfId="16326"/>
    <cellStyle name="Output 5 2 3 3" xfId="16327"/>
    <cellStyle name="Output 5 2 3 4" xfId="16328"/>
    <cellStyle name="Output 5 2 3 5" xfId="16329"/>
    <cellStyle name="Output 5 2 3 6" xfId="16330"/>
    <cellStyle name="Output 5 2 3 7" xfId="16331"/>
    <cellStyle name="Output 5 2 4" xfId="16332"/>
    <cellStyle name="Output 5 2 5" xfId="16333"/>
    <cellStyle name="Output 5 2 6" xfId="16334"/>
    <cellStyle name="Output 5 2 7" xfId="16335"/>
    <cellStyle name="Output 5 2 8" xfId="16336"/>
    <cellStyle name="Output 5 2 9" xfId="16337"/>
    <cellStyle name="Output 5 3" xfId="16338"/>
    <cellStyle name="Output 5 3 2" xfId="16339"/>
    <cellStyle name="Output 5 3 3" xfId="16340"/>
    <cellStyle name="Output 5 3 4" xfId="16341"/>
    <cellStyle name="Output 5 3 5" xfId="16342"/>
    <cellStyle name="Output 5 3 6" xfId="16343"/>
    <cellStyle name="Output 5 3 7" xfId="16344"/>
    <cellStyle name="Output 5 4" xfId="16345"/>
    <cellStyle name="Output 5 4 2" xfId="16346"/>
    <cellStyle name="Output 5 4 3" xfId="16347"/>
    <cellStyle name="Output 5 4 4" xfId="16348"/>
    <cellStyle name="Output 5 4 5" xfId="16349"/>
    <cellStyle name="Output 5 4 6" xfId="16350"/>
    <cellStyle name="Output 5 4 7" xfId="16351"/>
    <cellStyle name="Output 5 5" xfId="16352"/>
    <cellStyle name="Output 5 6" xfId="16353"/>
    <cellStyle name="Output 5 7" xfId="16354"/>
    <cellStyle name="Output 5 8" xfId="16355"/>
    <cellStyle name="Output 5 9" xfId="16356"/>
    <cellStyle name="Output 6" xfId="16357"/>
    <cellStyle name="Output 6 10" xfId="16358"/>
    <cellStyle name="Output 6 11" xfId="16359"/>
    <cellStyle name="Output 6 12" xfId="16360"/>
    <cellStyle name="Output 6 13" xfId="16361"/>
    <cellStyle name="Output 6 14" xfId="16362"/>
    <cellStyle name="Output 6 2" xfId="16363"/>
    <cellStyle name="Output 6 2 10" xfId="16364"/>
    <cellStyle name="Output 6 2 2" xfId="16365"/>
    <cellStyle name="Output 6 2 2 2" xfId="16366"/>
    <cellStyle name="Output 6 2 2 3" xfId="16367"/>
    <cellStyle name="Output 6 2 2 4" xfId="16368"/>
    <cellStyle name="Output 6 2 2 5" xfId="16369"/>
    <cellStyle name="Output 6 2 2 6" xfId="16370"/>
    <cellStyle name="Output 6 2 2 7" xfId="16371"/>
    <cellStyle name="Output 6 2 3" xfId="16372"/>
    <cellStyle name="Output 6 2 3 2" xfId="16373"/>
    <cellStyle name="Output 6 2 3 3" xfId="16374"/>
    <cellStyle name="Output 6 2 3 4" xfId="16375"/>
    <cellStyle name="Output 6 2 3 5" xfId="16376"/>
    <cellStyle name="Output 6 2 3 6" xfId="16377"/>
    <cellStyle name="Output 6 2 3 7" xfId="16378"/>
    <cellStyle name="Output 6 2 4" xfId="16379"/>
    <cellStyle name="Output 6 2 5" xfId="16380"/>
    <cellStyle name="Output 6 2 6" xfId="16381"/>
    <cellStyle name="Output 6 2 7" xfId="16382"/>
    <cellStyle name="Output 6 2 8" xfId="16383"/>
    <cellStyle name="Output 6 2 9" xfId="16384"/>
    <cellStyle name="Output 6 3" xfId="16385"/>
    <cellStyle name="Output 6 3 2" xfId="16386"/>
    <cellStyle name="Output 6 3 3" xfId="16387"/>
    <cellStyle name="Output 6 3 4" xfId="16388"/>
    <cellStyle name="Output 6 3 5" xfId="16389"/>
    <cellStyle name="Output 6 3 6" xfId="16390"/>
    <cellStyle name="Output 6 3 7" xfId="16391"/>
    <cellStyle name="Output 6 4" xfId="16392"/>
    <cellStyle name="Output 6 4 2" xfId="16393"/>
    <cellStyle name="Output 6 4 3" xfId="16394"/>
    <cellStyle name="Output 6 4 4" xfId="16395"/>
    <cellStyle name="Output 6 4 5" xfId="16396"/>
    <cellStyle name="Output 6 4 6" xfId="16397"/>
    <cellStyle name="Output 6 4 7" xfId="16398"/>
    <cellStyle name="Output 6 5" xfId="16399"/>
    <cellStyle name="Output 6 6" xfId="16400"/>
    <cellStyle name="Output 6 7" xfId="16401"/>
    <cellStyle name="Output 6 8" xfId="16402"/>
    <cellStyle name="Output 6 9" xfId="16403"/>
    <cellStyle name="Output 7" xfId="16404"/>
    <cellStyle name="Output 8" xfId="16405"/>
    <cellStyle name="Output 9" xfId="16406"/>
    <cellStyle name="Output Amounts" xfId="16407"/>
    <cellStyle name="Output Column Headings" xfId="16408"/>
    <cellStyle name="Output Line Items" xfId="16409"/>
    <cellStyle name="Output Report Heading" xfId="16410"/>
    <cellStyle name="Output Report Title" xfId="16411"/>
    <cellStyle name="Outputtitle" xfId="16412"/>
    <cellStyle name="p " xfId="16413"/>
    <cellStyle name="Paaotsikko" xfId="16414"/>
    <cellStyle name="Paaotsikko 2" xfId="16415"/>
    <cellStyle name="Paaotsikko 3" xfId="16416"/>
    <cellStyle name="Page Number" xfId="16417"/>
    <cellStyle name="paint" xfId="16418"/>
    <cellStyle name="pb_page_heading_LS" xfId="16419"/>
    <cellStyle name="Pénznem [0]_Document" xfId="16420"/>
    <cellStyle name="Pénznem_Document" xfId="16421"/>
    <cellStyle name="Percent %" xfId="16422"/>
    <cellStyle name="Percent % 10" xfId="16423"/>
    <cellStyle name="Percent % 11" xfId="16424"/>
    <cellStyle name="Percent % 2" xfId="16425"/>
    <cellStyle name="Percent % 2 2" xfId="16426"/>
    <cellStyle name="Percent % 3" xfId="16427"/>
    <cellStyle name="Percent % 3 2" xfId="16428"/>
    <cellStyle name="Percent % 4" xfId="16429"/>
    <cellStyle name="Percent % 4 2" xfId="16430"/>
    <cellStyle name="Percent % 5" xfId="16431"/>
    <cellStyle name="Percent % 5 2" xfId="16432"/>
    <cellStyle name="Percent % 6" xfId="16433"/>
    <cellStyle name="Percent % 6 2" xfId="16434"/>
    <cellStyle name="Percent % 7" xfId="16435"/>
    <cellStyle name="Percent % 7 2" xfId="16436"/>
    <cellStyle name="Percent % 8" xfId="16437"/>
    <cellStyle name="Percent % 8 2" xfId="16438"/>
    <cellStyle name="Percent % 9" xfId="16439"/>
    <cellStyle name="Percent % Long Underline" xfId="16440"/>
    <cellStyle name="Percent % Long Underline 10" xfId="16441"/>
    <cellStyle name="Percent % Long Underline 11" xfId="16442"/>
    <cellStyle name="Percent % Long Underline 2" xfId="16443"/>
    <cellStyle name="Percent % Long Underline 2 2" xfId="16444"/>
    <cellStyle name="Percent % Long Underline 3" xfId="16445"/>
    <cellStyle name="Percent % Long Underline 3 2" xfId="16446"/>
    <cellStyle name="Percent % Long Underline 4" xfId="16447"/>
    <cellStyle name="Percent % Long Underline 4 2" xfId="16448"/>
    <cellStyle name="Percent % Long Underline 5" xfId="16449"/>
    <cellStyle name="Percent % Long Underline 5 2" xfId="16450"/>
    <cellStyle name="Percent % Long Underline 6" xfId="16451"/>
    <cellStyle name="Percent % Long Underline 6 2" xfId="16452"/>
    <cellStyle name="Percent % Long Underline 7" xfId="16453"/>
    <cellStyle name="Percent % Long Underline 7 2" xfId="16454"/>
    <cellStyle name="Percent % Long Underline 8" xfId="16455"/>
    <cellStyle name="Percent % Long Underline 8 2" xfId="16456"/>
    <cellStyle name="Percent % Long Underline 9" xfId="16457"/>
    <cellStyle name="Percent (0)" xfId="16458"/>
    <cellStyle name="Percent (0) 10" xfId="16459"/>
    <cellStyle name="Percent (0) 11" xfId="16460"/>
    <cellStyle name="Percent (0) 12" xfId="16461"/>
    <cellStyle name="Percent (0) 13" xfId="16462"/>
    <cellStyle name="Percent (0) 14" xfId="16463"/>
    <cellStyle name="Percent (0) 15" xfId="16464"/>
    <cellStyle name="Percent (0) 16" xfId="16465"/>
    <cellStyle name="Percent (0) 17" xfId="16466"/>
    <cellStyle name="Percent (0) 18" xfId="16467"/>
    <cellStyle name="Percent (0) 19" xfId="16468"/>
    <cellStyle name="Percent (0) 2" xfId="16469"/>
    <cellStyle name="Percent (0) 2 2" xfId="16470"/>
    <cellStyle name="Percent (0) 20" xfId="16471"/>
    <cellStyle name="Percent (0) 21" xfId="16472"/>
    <cellStyle name="Percent (0) 21 2" xfId="16473"/>
    <cellStyle name="Percent (0) 3" xfId="16474"/>
    <cellStyle name="Percent (0) 3 2" xfId="16475"/>
    <cellStyle name="Percent (0) 4" xfId="16476"/>
    <cellStyle name="Percent (0) 4 2" xfId="16477"/>
    <cellStyle name="Percent (0) 5" xfId="16478"/>
    <cellStyle name="Percent (0) 5 2" xfId="16479"/>
    <cellStyle name="Percent (0) 6" xfId="16480"/>
    <cellStyle name="Percent (0) 6 2" xfId="16481"/>
    <cellStyle name="Percent (0) 7" xfId="16482"/>
    <cellStyle name="Percent (0) 7 2" xfId="16483"/>
    <cellStyle name="Percent (0) 8" xfId="16484"/>
    <cellStyle name="Percent (0) 8 2" xfId="16485"/>
    <cellStyle name="Percent (0) 9" xfId="16486"/>
    <cellStyle name="Percent [0]" xfId="16487"/>
    <cellStyle name="Percent [0] 2" xfId="16488"/>
    <cellStyle name="Percent [0] 3" xfId="16489"/>
    <cellStyle name="Percent [0] 4" xfId="16490"/>
    <cellStyle name="Percent [0] 5" xfId="16491"/>
    <cellStyle name="Percent [0] 6" xfId="16492"/>
    <cellStyle name="Percent [0] 7" xfId="16493"/>
    <cellStyle name="Percent [0] 8" xfId="16494"/>
    <cellStyle name="Percent [0] 9" xfId="16495"/>
    <cellStyle name="Percent [0] 9 2" xfId="16496"/>
    <cellStyle name="Percent [00]" xfId="16497"/>
    <cellStyle name="Percent [00] 2" xfId="16498"/>
    <cellStyle name="Percent [00] 2 2" xfId="16499"/>
    <cellStyle name="Percent [00] 3" xfId="16500"/>
    <cellStyle name="Percent [00] 3 2" xfId="16501"/>
    <cellStyle name="Percent [1]" xfId="16502"/>
    <cellStyle name="Percent [2]" xfId="16503"/>
    <cellStyle name="Percent [2] 2" xfId="16504"/>
    <cellStyle name="Percent [2] 2 2" xfId="16505"/>
    <cellStyle name="Percent [2] 3" xfId="16506"/>
    <cellStyle name="Percent [2] 3 2" xfId="16507"/>
    <cellStyle name="Percent [2] 4" xfId="16508"/>
    <cellStyle name="Percent [2] 4 2" xfId="16509"/>
    <cellStyle name="Percent [2] 5" xfId="16510"/>
    <cellStyle name="Percent [2] 5 2" xfId="16511"/>
    <cellStyle name="Percent [2] 6" xfId="16512"/>
    <cellStyle name="Percent [2] 6 2" xfId="16513"/>
    <cellStyle name="Percent [2] 7" xfId="16514"/>
    <cellStyle name="Percent [2] 7 2" xfId="16515"/>
    <cellStyle name="Percent [2] 8" xfId="16516"/>
    <cellStyle name="Percent [2] 8 2" xfId="16517"/>
    <cellStyle name="Percent [2] 9" xfId="16518"/>
    <cellStyle name="Percent [2] 9 2" xfId="16519"/>
    <cellStyle name="Percent 0.0%" xfId="16520"/>
    <cellStyle name="Percent 0.0% 10" xfId="16521"/>
    <cellStyle name="Percent 0.0% 11" xfId="16522"/>
    <cellStyle name="Percent 0.0% 2" xfId="16523"/>
    <cellStyle name="Percent 0.0% 2 2" xfId="16524"/>
    <cellStyle name="Percent 0.0% 3" xfId="16525"/>
    <cellStyle name="Percent 0.0% 3 2" xfId="16526"/>
    <cellStyle name="Percent 0.0% 4" xfId="16527"/>
    <cellStyle name="Percent 0.0% 4 2" xfId="16528"/>
    <cellStyle name="Percent 0.0% 5" xfId="16529"/>
    <cellStyle name="Percent 0.0% 5 2" xfId="16530"/>
    <cellStyle name="Percent 0.0% 6" xfId="16531"/>
    <cellStyle name="Percent 0.0% 6 2" xfId="16532"/>
    <cellStyle name="Percent 0.0% 7" xfId="16533"/>
    <cellStyle name="Percent 0.0% 7 2" xfId="16534"/>
    <cellStyle name="Percent 0.0% 8" xfId="16535"/>
    <cellStyle name="Percent 0.0% 8 2" xfId="16536"/>
    <cellStyle name="Percent 0.0% 9" xfId="16537"/>
    <cellStyle name="Percent 0.0% Long Underline" xfId="16538"/>
    <cellStyle name="Percent 0.0% Long Underline 10" xfId="16539"/>
    <cellStyle name="Percent 0.0% Long Underline 11" xfId="16540"/>
    <cellStyle name="Percent 0.0% Long Underline 2" xfId="16541"/>
    <cellStyle name="Percent 0.0% Long Underline 2 2" xfId="16542"/>
    <cellStyle name="Percent 0.0% Long Underline 3" xfId="16543"/>
    <cellStyle name="Percent 0.0% Long Underline 3 2" xfId="16544"/>
    <cellStyle name="Percent 0.0% Long Underline 4" xfId="16545"/>
    <cellStyle name="Percent 0.0% Long Underline 4 2" xfId="16546"/>
    <cellStyle name="Percent 0.0% Long Underline 5" xfId="16547"/>
    <cellStyle name="Percent 0.0% Long Underline 5 2" xfId="16548"/>
    <cellStyle name="Percent 0.0% Long Underline 6" xfId="16549"/>
    <cellStyle name="Percent 0.0% Long Underline 6 2" xfId="16550"/>
    <cellStyle name="Percent 0.0% Long Underline 7" xfId="16551"/>
    <cellStyle name="Percent 0.0% Long Underline 7 2" xfId="16552"/>
    <cellStyle name="Percent 0.0% Long Underline 8" xfId="16553"/>
    <cellStyle name="Percent 0.0% Long Underline 8 2" xfId="16554"/>
    <cellStyle name="Percent 0.0% Long Underline 9" xfId="16555"/>
    <cellStyle name="Percent 0.00%" xfId="16556"/>
    <cellStyle name="Percent 0.00% 10" xfId="16557"/>
    <cellStyle name="Percent 0.00% 11" xfId="16558"/>
    <cellStyle name="Percent 0.00% 2" xfId="16559"/>
    <cellStyle name="Percent 0.00% 2 2" xfId="16560"/>
    <cellStyle name="Percent 0.00% 3" xfId="16561"/>
    <cellStyle name="Percent 0.00% 3 2" xfId="16562"/>
    <cellStyle name="Percent 0.00% 4" xfId="16563"/>
    <cellStyle name="Percent 0.00% 4 2" xfId="16564"/>
    <cellStyle name="Percent 0.00% 5" xfId="16565"/>
    <cellStyle name="Percent 0.00% 5 2" xfId="16566"/>
    <cellStyle name="Percent 0.00% 6" xfId="16567"/>
    <cellStyle name="Percent 0.00% 6 2" xfId="16568"/>
    <cellStyle name="Percent 0.00% 7" xfId="16569"/>
    <cellStyle name="Percent 0.00% 7 2" xfId="16570"/>
    <cellStyle name="Percent 0.00% 8" xfId="16571"/>
    <cellStyle name="Percent 0.00% 8 2" xfId="16572"/>
    <cellStyle name="Percent 0.00% 9" xfId="16573"/>
    <cellStyle name="Percent 0.00% Long Underline" xfId="16574"/>
    <cellStyle name="Percent 0.00% Long Underline 10" xfId="16575"/>
    <cellStyle name="Percent 0.00% Long Underline 11" xfId="16576"/>
    <cellStyle name="Percent 0.00% Long Underline 2" xfId="16577"/>
    <cellStyle name="Percent 0.00% Long Underline 2 2" xfId="16578"/>
    <cellStyle name="Percent 0.00% Long Underline 3" xfId="16579"/>
    <cellStyle name="Percent 0.00% Long Underline 3 2" xfId="16580"/>
    <cellStyle name="Percent 0.00% Long Underline 4" xfId="16581"/>
    <cellStyle name="Percent 0.00% Long Underline 4 2" xfId="16582"/>
    <cellStyle name="Percent 0.00% Long Underline 5" xfId="16583"/>
    <cellStyle name="Percent 0.00% Long Underline 5 2" xfId="16584"/>
    <cellStyle name="Percent 0.00% Long Underline 6" xfId="16585"/>
    <cellStyle name="Percent 0.00% Long Underline 6 2" xfId="16586"/>
    <cellStyle name="Percent 0.00% Long Underline 7" xfId="16587"/>
    <cellStyle name="Percent 0.00% Long Underline 7 2" xfId="16588"/>
    <cellStyle name="Percent 0.00% Long Underline 8" xfId="16589"/>
    <cellStyle name="Percent 0.00% Long Underline 8 2" xfId="16590"/>
    <cellStyle name="Percent 0.00% Long Underline 9" xfId="16591"/>
    <cellStyle name="Percent 0.000%" xfId="16592"/>
    <cellStyle name="Percent 0.000% 10" xfId="16593"/>
    <cellStyle name="Percent 0.000% 11" xfId="16594"/>
    <cellStyle name="Percent 0.000% 2" xfId="16595"/>
    <cellStyle name="Percent 0.000% 2 2" xfId="16596"/>
    <cellStyle name="Percent 0.000% 3" xfId="16597"/>
    <cellStyle name="Percent 0.000% 3 2" xfId="16598"/>
    <cellStyle name="Percent 0.000% 4" xfId="16599"/>
    <cellStyle name="Percent 0.000% 4 2" xfId="16600"/>
    <cellStyle name="Percent 0.000% 5" xfId="16601"/>
    <cellStyle name="Percent 0.000% 5 2" xfId="16602"/>
    <cellStyle name="Percent 0.000% 6" xfId="16603"/>
    <cellStyle name="Percent 0.000% 6 2" xfId="16604"/>
    <cellStyle name="Percent 0.000% 7" xfId="16605"/>
    <cellStyle name="Percent 0.000% 7 2" xfId="16606"/>
    <cellStyle name="Percent 0.000% 8" xfId="16607"/>
    <cellStyle name="Percent 0.000% 8 2" xfId="16608"/>
    <cellStyle name="Percent 0.000% 9" xfId="16609"/>
    <cellStyle name="Percent 0.000% Long Underline" xfId="16610"/>
    <cellStyle name="Percent 0.000% Long Underline 10" xfId="16611"/>
    <cellStyle name="Percent 0.000% Long Underline 11" xfId="16612"/>
    <cellStyle name="Percent 0.000% Long Underline 2" xfId="16613"/>
    <cellStyle name="Percent 0.000% Long Underline 2 2" xfId="16614"/>
    <cellStyle name="Percent 0.000% Long Underline 3" xfId="16615"/>
    <cellStyle name="Percent 0.000% Long Underline 3 2" xfId="16616"/>
    <cellStyle name="Percent 0.000% Long Underline 4" xfId="16617"/>
    <cellStyle name="Percent 0.000% Long Underline 4 2" xfId="16618"/>
    <cellStyle name="Percent 0.000% Long Underline 5" xfId="16619"/>
    <cellStyle name="Percent 0.000% Long Underline 5 2" xfId="16620"/>
    <cellStyle name="Percent 0.000% Long Underline 6" xfId="16621"/>
    <cellStyle name="Percent 0.000% Long Underline 6 2" xfId="16622"/>
    <cellStyle name="Percent 0.000% Long Underline 7" xfId="16623"/>
    <cellStyle name="Percent 0.000% Long Underline 7 2" xfId="16624"/>
    <cellStyle name="Percent 0.000% Long Underline 8" xfId="16625"/>
    <cellStyle name="Percent 0.000% Long Underline 8 2" xfId="16626"/>
    <cellStyle name="Percent 0.000% Long Underline 9" xfId="16627"/>
    <cellStyle name="Percent 10" xfId="16628"/>
    <cellStyle name="Percent 100" xfId="16629"/>
    <cellStyle name="Percent 101" xfId="16630"/>
    <cellStyle name="Percent 102" xfId="16631"/>
    <cellStyle name="Percent 103" xfId="16632"/>
    <cellStyle name="Percent 104" xfId="16633"/>
    <cellStyle name="Percent 105" xfId="16634"/>
    <cellStyle name="Percent 106" xfId="16635"/>
    <cellStyle name="Percent 107" xfId="16636"/>
    <cellStyle name="Percent 108" xfId="16637"/>
    <cellStyle name="Percent 109" xfId="16638"/>
    <cellStyle name="Percent 11" xfId="16639"/>
    <cellStyle name="Percent 110" xfId="16640"/>
    <cellStyle name="Percent 111" xfId="16641"/>
    <cellStyle name="Percent 112" xfId="16642"/>
    <cellStyle name="Percent 113" xfId="16643"/>
    <cellStyle name="Percent 114" xfId="16644"/>
    <cellStyle name="Percent 115" xfId="16645"/>
    <cellStyle name="Percent 116" xfId="16646"/>
    <cellStyle name="Percent 117" xfId="16647"/>
    <cellStyle name="Percent 118" xfId="16648"/>
    <cellStyle name="Percent 119" xfId="16649"/>
    <cellStyle name="Percent 12" xfId="16650"/>
    <cellStyle name="Percent 120" xfId="16651"/>
    <cellStyle name="Percent 121" xfId="16652"/>
    <cellStyle name="Percent 122" xfId="16653"/>
    <cellStyle name="Percent 123" xfId="16654"/>
    <cellStyle name="Percent 124" xfId="16655"/>
    <cellStyle name="Percent 125" xfId="16656"/>
    <cellStyle name="Percent 126" xfId="16657"/>
    <cellStyle name="Percent 127" xfId="16658"/>
    <cellStyle name="Percent 128" xfId="16659"/>
    <cellStyle name="Percent 129" xfId="16660"/>
    <cellStyle name="Percent 13" xfId="16661"/>
    <cellStyle name="Percent 130" xfId="16662"/>
    <cellStyle name="Percent 131" xfId="16663"/>
    <cellStyle name="Percent 132" xfId="16664"/>
    <cellStyle name="Percent 133" xfId="16665"/>
    <cellStyle name="Percent 134" xfId="16666"/>
    <cellStyle name="Percent 135" xfId="16667"/>
    <cellStyle name="Percent 136" xfId="16668"/>
    <cellStyle name="Percent 137" xfId="16669"/>
    <cellStyle name="Percent 138" xfId="16670"/>
    <cellStyle name="Percent 139" xfId="16671"/>
    <cellStyle name="Percent 14" xfId="16672"/>
    <cellStyle name="Percent 140" xfId="16673"/>
    <cellStyle name="Percent 141" xfId="16674"/>
    <cellStyle name="Percent 142" xfId="16675"/>
    <cellStyle name="Percent 15" xfId="16676"/>
    <cellStyle name="Percent 16" xfId="16677"/>
    <cellStyle name="Percent 16 2" xfId="16678"/>
    <cellStyle name="Percent 17" xfId="16679"/>
    <cellStyle name="Percent 17 2" xfId="16680"/>
    <cellStyle name="Percent 18" xfId="16681"/>
    <cellStyle name="Percent 18 2" xfId="16682"/>
    <cellStyle name="Percent 19" xfId="16683"/>
    <cellStyle name="Percent 19 2" xfId="16684"/>
    <cellStyle name="Percent 2" xfId="16685"/>
    <cellStyle name="Percent 2 10" xfId="16686"/>
    <cellStyle name="Percent 2 11" xfId="16687"/>
    <cellStyle name="Percent 2 2" xfId="16688"/>
    <cellStyle name="Percent 2 2 2" xfId="16689"/>
    <cellStyle name="Percent 2 2 3" xfId="16690"/>
    <cellStyle name="Percent 2 2 4" xfId="16691"/>
    <cellStyle name="Percent 2 2 5" xfId="16692"/>
    <cellStyle name="Percent 2 2 6" xfId="16693"/>
    <cellStyle name="Percent 2 3" xfId="16694"/>
    <cellStyle name="Percent 2 3 2" xfId="16695"/>
    <cellStyle name="Percent 2 3 3" xfId="16696"/>
    <cellStyle name="Percent 2 3 4" xfId="16697"/>
    <cellStyle name="Percent 2 3 5" xfId="16698"/>
    <cellStyle name="Percent 2 3 6" xfId="16699"/>
    <cellStyle name="Percent 2 4" xfId="16700"/>
    <cellStyle name="Percent 2 5" xfId="16701"/>
    <cellStyle name="Percent 2 6" xfId="16702"/>
    <cellStyle name="Percent 2 7" xfId="16703"/>
    <cellStyle name="Percent 2 8" xfId="16704"/>
    <cellStyle name="Percent 2 9" xfId="16705"/>
    <cellStyle name="Percent 2 DP" xfId="16706"/>
    <cellStyle name="Percent 20" xfId="16707"/>
    <cellStyle name="Percent 20 2" xfId="16708"/>
    <cellStyle name="Percent 21" xfId="16709"/>
    <cellStyle name="Percent 22" xfId="16710"/>
    <cellStyle name="Percent 23" xfId="16711"/>
    <cellStyle name="Percent 24" xfId="16712"/>
    <cellStyle name="Percent 25" xfId="16713"/>
    <cellStyle name="Percent 26" xfId="16714"/>
    <cellStyle name="Percent 27" xfId="16715"/>
    <cellStyle name="Percent 28" xfId="16716"/>
    <cellStyle name="Percent 29" xfId="16717"/>
    <cellStyle name="Percent 3" xfId="16718"/>
    <cellStyle name="Percent 3 2" xfId="16719"/>
    <cellStyle name="Percent 3 3" xfId="16720"/>
    <cellStyle name="Percent 3 4" xfId="16721"/>
    <cellStyle name="Percent 3 5" xfId="16722"/>
    <cellStyle name="Percent 3 6" xfId="16723"/>
    <cellStyle name="Percent 3 7" xfId="16724"/>
    <cellStyle name="Percent 3 8" xfId="16725"/>
    <cellStyle name="Percent 30" xfId="16726"/>
    <cellStyle name="Percent 31" xfId="16727"/>
    <cellStyle name="Percent 32" xfId="16728"/>
    <cellStyle name="Percent 33" xfId="16729"/>
    <cellStyle name="Percent 34" xfId="16730"/>
    <cellStyle name="Percent 35" xfId="16731"/>
    <cellStyle name="Percent 36" xfId="16732"/>
    <cellStyle name="Percent 37" xfId="16733"/>
    <cellStyle name="Percent 38" xfId="16734"/>
    <cellStyle name="Percent 39" xfId="16735"/>
    <cellStyle name="Percent 4" xfId="16736"/>
    <cellStyle name="Percent 4 2" xfId="16737"/>
    <cellStyle name="Percent 4 3" xfId="16738"/>
    <cellStyle name="Percent 4 4" xfId="16739"/>
    <cellStyle name="Percent 4 5" xfId="16740"/>
    <cellStyle name="Percent 4 6" xfId="16741"/>
    <cellStyle name="Percent 4 7" xfId="16742"/>
    <cellStyle name="Percent 4 8" xfId="16743"/>
    <cellStyle name="Percent 40" xfId="16744"/>
    <cellStyle name="Percent 41" xfId="16745"/>
    <cellStyle name="Percent 42" xfId="16746"/>
    <cellStyle name="Percent 43" xfId="16747"/>
    <cellStyle name="Percent 44" xfId="16748"/>
    <cellStyle name="Percent 45" xfId="16749"/>
    <cellStyle name="Percent 46" xfId="16750"/>
    <cellStyle name="Percent 47" xfId="16751"/>
    <cellStyle name="Percent 48" xfId="16752"/>
    <cellStyle name="Percent 49" xfId="16753"/>
    <cellStyle name="Percent 5" xfId="16754"/>
    <cellStyle name="Percent 5 2" xfId="16755"/>
    <cellStyle name="Percent 50" xfId="16756"/>
    <cellStyle name="Percent 51" xfId="16757"/>
    <cellStyle name="Percent 52" xfId="16758"/>
    <cellStyle name="Percent 53" xfId="16759"/>
    <cellStyle name="Percent 54" xfId="16760"/>
    <cellStyle name="Percent 55" xfId="16761"/>
    <cellStyle name="Percent 56" xfId="16762"/>
    <cellStyle name="Percent 57" xfId="16763"/>
    <cellStyle name="Percent 58" xfId="16764"/>
    <cellStyle name="Percent 59" xfId="16765"/>
    <cellStyle name="Percent 6" xfId="16766"/>
    <cellStyle name="Percent 6 2" xfId="16767"/>
    <cellStyle name="Percent 60" xfId="16768"/>
    <cellStyle name="Percent 61" xfId="16769"/>
    <cellStyle name="Percent 62" xfId="16770"/>
    <cellStyle name="Percent 63" xfId="16771"/>
    <cellStyle name="Percent 64" xfId="16772"/>
    <cellStyle name="Percent 65" xfId="16773"/>
    <cellStyle name="Percent 66" xfId="16774"/>
    <cellStyle name="Percent 67" xfId="16775"/>
    <cellStyle name="Percent 68" xfId="16776"/>
    <cellStyle name="Percent 69" xfId="16777"/>
    <cellStyle name="Percent 7" xfId="16778"/>
    <cellStyle name="Percent 70" xfId="16779"/>
    <cellStyle name="Percent 71" xfId="16780"/>
    <cellStyle name="Percent 72" xfId="16781"/>
    <cellStyle name="Percent 73" xfId="16782"/>
    <cellStyle name="Percent 74" xfId="16783"/>
    <cellStyle name="Percent 75" xfId="16784"/>
    <cellStyle name="Percent 76" xfId="16785"/>
    <cellStyle name="Percent 77" xfId="16786"/>
    <cellStyle name="Percent 78" xfId="16787"/>
    <cellStyle name="Percent 79" xfId="16788"/>
    <cellStyle name="Percent 8" xfId="16789"/>
    <cellStyle name="Percent 80" xfId="16790"/>
    <cellStyle name="Percent 81" xfId="16791"/>
    <cellStyle name="Percent 82" xfId="16792"/>
    <cellStyle name="Percent 83" xfId="16793"/>
    <cellStyle name="Percent 84" xfId="16794"/>
    <cellStyle name="Percent 85" xfId="16795"/>
    <cellStyle name="Percent 86" xfId="16796"/>
    <cellStyle name="Percent 87" xfId="16797"/>
    <cellStyle name="Percent 88" xfId="16798"/>
    <cellStyle name="Percent 89" xfId="16799"/>
    <cellStyle name="Percent 9" xfId="16800"/>
    <cellStyle name="Percent 90" xfId="16801"/>
    <cellStyle name="Percent 91" xfId="16802"/>
    <cellStyle name="Percent 92" xfId="16803"/>
    <cellStyle name="Percent 93" xfId="16804"/>
    <cellStyle name="Percent 94" xfId="16805"/>
    <cellStyle name="Percent 95" xfId="16806"/>
    <cellStyle name="Percent 96" xfId="16807"/>
    <cellStyle name="Percent 97" xfId="16808"/>
    <cellStyle name="Percent 98" xfId="16809"/>
    <cellStyle name="Percent 99" xfId="16810"/>
    <cellStyle name="Percent.0" xfId="16811"/>
    <cellStyle name="Percent.00" xfId="16812"/>
    <cellStyle name="Percent[1]" xfId="16813"/>
    <cellStyle name="Percent[2]" xfId="16814"/>
    <cellStyle name="Percent0" xfId="16815"/>
    <cellStyle name="Percent0 2" xfId="16816"/>
    <cellStyle name="Percent0 2 2" xfId="16817"/>
    <cellStyle name="Percent0 3" xfId="16818"/>
    <cellStyle name="Percent0 3 2" xfId="16819"/>
    <cellStyle name="Percent0 4" xfId="16820"/>
    <cellStyle name="Percent0 4 2" xfId="16821"/>
    <cellStyle name="Percent0 5" xfId="16822"/>
    <cellStyle name="Percent0 5 2" xfId="16823"/>
    <cellStyle name="Percent0 6" xfId="16824"/>
    <cellStyle name="Percent0 6 2" xfId="16825"/>
    <cellStyle name="Percent0 7" xfId="16826"/>
    <cellStyle name="Percent0 7 2" xfId="16827"/>
    <cellStyle name="Percent0 8" xfId="16828"/>
    <cellStyle name="Percent0 8 2" xfId="16829"/>
    <cellStyle name="Percent0 9" xfId="16830"/>
    <cellStyle name="Percent0 9 2" xfId="16831"/>
    <cellStyle name="Percent1" xfId="16832"/>
    <cellStyle name="Percent1 2" xfId="16833"/>
    <cellStyle name="Percent1 2 2" xfId="16834"/>
    <cellStyle name="Percent1 3" xfId="16835"/>
    <cellStyle name="Percent1 3 2" xfId="16836"/>
    <cellStyle name="Percent1 4" xfId="16837"/>
    <cellStyle name="Percent1 4 2" xfId="16838"/>
    <cellStyle name="Percent1 5" xfId="16839"/>
    <cellStyle name="Percent1 5 2" xfId="16840"/>
    <cellStyle name="Percent1 6" xfId="16841"/>
    <cellStyle name="Percent1 6 2" xfId="16842"/>
    <cellStyle name="Percent1 7" xfId="16843"/>
    <cellStyle name="Percent1 7 2" xfId="16844"/>
    <cellStyle name="Percent1 8" xfId="16845"/>
    <cellStyle name="Percent1 8 2" xfId="16846"/>
    <cellStyle name="Percent1 9" xfId="16847"/>
    <cellStyle name="Percent1 9 2" xfId="16848"/>
    <cellStyle name="Percent2" xfId="16849"/>
    <cellStyle name="Percent2 2" xfId="16850"/>
    <cellStyle name="Percent2 2 2" xfId="16851"/>
    <cellStyle name="Percent2 3" xfId="16852"/>
    <cellStyle name="Percent2 3 2" xfId="16853"/>
    <cellStyle name="Percent2 4" xfId="16854"/>
    <cellStyle name="Percent2 4 2" xfId="16855"/>
    <cellStyle name="Percent2 5" xfId="16856"/>
    <cellStyle name="Percent2 5 2" xfId="16857"/>
    <cellStyle name="Percent2 6" xfId="16858"/>
    <cellStyle name="Percent2 6 2" xfId="16859"/>
    <cellStyle name="Percent2 7" xfId="16860"/>
    <cellStyle name="Percent2 7 2" xfId="16861"/>
    <cellStyle name="Percent2 8" xfId="16862"/>
    <cellStyle name="Percent2 8 2" xfId="16863"/>
    <cellStyle name="Percent2 9" xfId="16864"/>
    <cellStyle name="Percent2 9 2" xfId="16865"/>
    <cellStyle name="percentgen" xfId="16866"/>
    <cellStyle name="PerShare" xfId="16867"/>
    <cellStyle name="PerSharenodollar" xfId="16868"/>
    <cellStyle name="piw#" xfId="16869"/>
    <cellStyle name="piw%" xfId="16870"/>
    <cellStyle name="PrePop Currency (0)" xfId="16871"/>
    <cellStyle name="PrePop Currency (0) 2" xfId="16872"/>
    <cellStyle name="PrePop Currency (0) 3" xfId="16873"/>
    <cellStyle name="PrePop Currency (0) 3 2" xfId="16874"/>
    <cellStyle name="PrePop Currency (2)" xfId="16875"/>
    <cellStyle name="PrePop Currency (2) 2" xfId="16876"/>
    <cellStyle name="PrePop Currency (2) 3" xfId="16877"/>
    <cellStyle name="PrePop Currency (2) 3 2" xfId="16878"/>
    <cellStyle name="PrePop Units (0)" xfId="16879"/>
    <cellStyle name="PrePop Units (0) 2" xfId="16880"/>
    <cellStyle name="PrePop Units (0) 3" xfId="16881"/>
    <cellStyle name="PrePop Units (0) 3 2" xfId="16882"/>
    <cellStyle name="PrePop Units (1)" xfId="16883"/>
    <cellStyle name="PrePop Units (1) 2" xfId="16884"/>
    <cellStyle name="PrePop Units (1) 3" xfId="16885"/>
    <cellStyle name="PrePop Units (1) 3 2" xfId="16886"/>
    <cellStyle name="PrePop Units (2)" xfId="16887"/>
    <cellStyle name="PrePop Units (2) 2" xfId="16888"/>
    <cellStyle name="PrePop Units (2) 3" xfId="16889"/>
    <cellStyle name="PrePop Units (2) 3 2" xfId="16890"/>
    <cellStyle name="Price" xfId="16891"/>
    <cellStyle name="Price 2" xfId="16892"/>
    <cellStyle name="Price 2 2" xfId="16893"/>
    <cellStyle name="Price 3" xfId="16894"/>
    <cellStyle name="Price 4" xfId="16895"/>
    <cellStyle name="Price 5" xfId="16896"/>
    <cellStyle name="Price 6" xfId="16897"/>
    <cellStyle name="Price_1" xfId="16898"/>
    <cellStyle name="Pддotsikko" xfId="16899"/>
    <cellStyle name="Pддotsikko 2" xfId="16900"/>
    <cellStyle name="Pддotsikko 3" xfId="16901"/>
    <cellStyle name="Red" xfId="16902"/>
    <cellStyle name="Reference" xfId="16903"/>
    <cellStyle name="Reference 2" xfId="16904"/>
    <cellStyle name="Reference 2 10" xfId="16905"/>
    <cellStyle name="Reference 2 11" xfId="16906"/>
    <cellStyle name="Reference 2 12" xfId="16907"/>
    <cellStyle name="Reference 2 13" xfId="16908"/>
    <cellStyle name="Reference 2 14" xfId="16909"/>
    <cellStyle name="Reference 2 15" xfId="16910"/>
    <cellStyle name="Reference 2 2" xfId="16911"/>
    <cellStyle name="Reference 2 2 10" xfId="16912"/>
    <cellStyle name="Reference 2 2 11" xfId="16913"/>
    <cellStyle name="Reference 2 2 12" xfId="16914"/>
    <cellStyle name="Reference 2 2 13" xfId="16915"/>
    <cellStyle name="Reference 2 2 14" xfId="16916"/>
    <cellStyle name="Reference 2 2 2" xfId="16917"/>
    <cellStyle name="Reference 2 2 2 10" xfId="16918"/>
    <cellStyle name="Reference 2 2 2 2" xfId="16919"/>
    <cellStyle name="Reference 2 2 2 2 2" xfId="16920"/>
    <cellStyle name="Reference 2 2 2 2 3" xfId="16921"/>
    <cellStyle name="Reference 2 2 2 2 4" xfId="16922"/>
    <cellStyle name="Reference 2 2 2 2 5" xfId="16923"/>
    <cellStyle name="Reference 2 2 2 2 6" xfId="16924"/>
    <cellStyle name="Reference 2 2 2 2 7" xfId="16925"/>
    <cellStyle name="Reference 2 2 2 3" xfId="16926"/>
    <cellStyle name="Reference 2 2 2 3 2" xfId="16927"/>
    <cellStyle name="Reference 2 2 2 3 3" xfId="16928"/>
    <cellStyle name="Reference 2 2 2 3 4" xfId="16929"/>
    <cellStyle name="Reference 2 2 2 3 5" xfId="16930"/>
    <cellStyle name="Reference 2 2 2 3 6" xfId="16931"/>
    <cellStyle name="Reference 2 2 2 3 7" xfId="16932"/>
    <cellStyle name="Reference 2 2 2 4" xfId="16933"/>
    <cellStyle name="Reference 2 2 2 5" xfId="16934"/>
    <cellStyle name="Reference 2 2 2 6" xfId="16935"/>
    <cellStyle name="Reference 2 2 2 7" xfId="16936"/>
    <cellStyle name="Reference 2 2 2 8" xfId="16937"/>
    <cellStyle name="Reference 2 2 2 9" xfId="16938"/>
    <cellStyle name="Reference 2 2 3" xfId="16939"/>
    <cellStyle name="Reference 2 2 3 2" xfId="16940"/>
    <cellStyle name="Reference 2 2 3 3" xfId="16941"/>
    <cellStyle name="Reference 2 2 3 4" xfId="16942"/>
    <cellStyle name="Reference 2 2 3 5" xfId="16943"/>
    <cellStyle name="Reference 2 2 3 6" xfId="16944"/>
    <cellStyle name="Reference 2 2 3 7" xfId="16945"/>
    <cellStyle name="Reference 2 2 4" xfId="16946"/>
    <cellStyle name="Reference 2 2 4 2" xfId="16947"/>
    <cellStyle name="Reference 2 2 4 3" xfId="16948"/>
    <cellStyle name="Reference 2 2 4 4" xfId="16949"/>
    <cellStyle name="Reference 2 2 4 5" xfId="16950"/>
    <cellStyle name="Reference 2 2 4 6" xfId="16951"/>
    <cellStyle name="Reference 2 2 4 7" xfId="16952"/>
    <cellStyle name="Reference 2 2 5" xfId="16953"/>
    <cellStyle name="Reference 2 2 6" xfId="16954"/>
    <cellStyle name="Reference 2 2 7" xfId="16955"/>
    <cellStyle name="Reference 2 2 8" xfId="16956"/>
    <cellStyle name="Reference 2 2 9" xfId="16957"/>
    <cellStyle name="Reference 2 3" xfId="16958"/>
    <cellStyle name="Reference 2 3 10" xfId="16959"/>
    <cellStyle name="Reference 2 3 11" xfId="16960"/>
    <cellStyle name="Reference 2 3 12" xfId="16961"/>
    <cellStyle name="Reference 2 3 13" xfId="16962"/>
    <cellStyle name="Reference 2 3 14" xfId="16963"/>
    <cellStyle name="Reference 2 3 2" xfId="16964"/>
    <cellStyle name="Reference 2 3 2 10" xfId="16965"/>
    <cellStyle name="Reference 2 3 2 2" xfId="16966"/>
    <cellStyle name="Reference 2 3 2 2 2" xfId="16967"/>
    <cellStyle name="Reference 2 3 2 2 3" xfId="16968"/>
    <cellStyle name="Reference 2 3 2 2 4" xfId="16969"/>
    <cellStyle name="Reference 2 3 2 2 5" xfId="16970"/>
    <cellStyle name="Reference 2 3 2 2 6" xfId="16971"/>
    <cellStyle name="Reference 2 3 2 2 7" xfId="16972"/>
    <cellStyle name="Reference 2 3 2 3" xfId="16973"/>
    <cellStyle name="Reference 2 3 2 3 2" xfId="16974"/>
    <cellStyle name="Reference 2 3 2 3 3" xfId="16975"/>
    <cellStyle name="Reference 2 3 2 3 4" xfId="16976"/>
    <cellStyle name="Reference 2 3 2 3 5" xfId="16977"/>
    <cellStyle name="Reference 2 3 2 3 6" xfId="16978"/>
    <cellStyle name="Reference 2 3 2 3 7" xfId="16979"/>
    <cellStyle name="Reference 2 3 2 4" xfId="16980"/>
    <cellStyle name="Reference 2 3 2 5" xfId="16981"/>
    <cellStyle name="Reference 2 3 2 6" xfId="16982"/>
    <cellStyle name="Reference 2 3 2 7" xfId="16983"/>
    <cellStyle name="Reference 2 3 2 8" xfId="16984"/>
    <cellStyle name="Reference 2 3 2 9" xfId="16985"/>
    <cellStyle name="Reference 2 3 3" xfId="16986"/>
    <cellStyle name="Reference 2 3 3 2" xfId="16987"/>
    <cellStyle name="Reference 2 3 3 3" xfId="16988"/>
    <cellStyle name="Reference 2 3 3 4" xfId="16989"/>
    <cellStyle name="Reference 2 3 3 5" xfId="16990"/>
    <cellStyle name="Reference 2 3 3 6" xfId="16991"/>
    <cellStyle name="Reference 2 3 3 7" xfId="16992"/>
    <cellStyle name="Reference 2 3 4" xfId="16993"/>
    <cellStyle name="Reference 2 3 4 2" xfId="16994"/>
    <cellStyle name="Reference 2 3 4 3" xfId="16995"/>
    <cellStyle name="Reference 2 3 4 4" xfId="16996"/>
    <cellStyle name="Reference 2 3 4 5" xfId="16997"/>
    <cellStyle name="Reference 2 3 4 6" xfId="16998"/>
    <cellStyle name="Reference 2 3 4 7" xfId="16999"/>
    <cellStyle name="Reference 2 3 5" xfId="17000"/>
    <cellStyle name="Reference 2 3 6" xfId="17001"/>
    <cellStyle name="Reference 2 3 7" xfId="17002"/>
    <cellStyle name="Reference 2 3 8" xfId="17003"/>
    <cellStyle name="Reference 2 3 9" xfId="17004"/>
    <cellStyle name="Reference 2 4" xfId="17005"/>
    <cellStyle name="Reference 2 4 10" xfId="17006"/>
    <cellStyle name="Reference 2 4 11" xfId="17007"/>
    <cellStyle name="Reference 2 4 12" xfId="17008"/>
    <cellStyle name="Reference 2 4 13" xfId="17009"/>
    <cellStyle name="Reference 2 4 14" xfId="17010"/>
    <cellStyle name="Reference 2 4 2" xfId="17011"/>
    <cellStyle name="Reference 2 4 2 10" xfId="17012"/>
    <cellStyle name="Reference 2 4 2 2" xfId="17013"/>
    <cellStyle name="Reference 2 4 2 2 2" xfId="17014"/>
    <cellStyle name="Reference 2 4 2 2 3" xfId="17015"/>
    <cellStyle name="Reference 2 4 2 2 4" xfId="17016"/>
    <cellStyle name="Reference 2 4 2 2 5" xfId="17017"/>
    <cellStyle name="Reference 2 4 2 2 6" xfId="17018"/>
    <cellStyle name="Reference 2 4 2 2 7" xfId="17019"/>
    <cellStyle name="Reference 2 4 2 3" xfId="17020"/>
    <cellStyle name="Reference 2 4 2 3 2" xfId="17021"/>
    <cellStyle name="Reference 2 4 2 3 3" xfId="17022"/>
    <cellStyle name="Reference 2 4 2 3 4" xfId="17023"/>
    <cellStyle name="Reference 2 4 2 3 5" xfId="17024"/>
    <cellStyle name="Reference 2 4 2 3 6" xfId="17025"/>
    <cellStyle name="Reference 2 4 2 3 7" xfId="17026"/>
    <cellStyle name="Reference 2 4 2 4" xfId="17027"/>
    <cellStyle name="Reference 2 4 2 5" xfId="17028"/>
    <cellStyle name="Reference 2 4 2 6" xfId="17029"/>
    <cellStyle name="Reference 2 4 2 7" xfId="17030"/>
    <cellStyle name="Reference 2 4 2 8" xfId="17031"/>
    <cellStyle name="Reference 2 4 2 9" xfId="17032"/>
    <cellStyle name="Reference 2 4 3" xfId="17033"/>
    <cellStyle name="Reference 2 4 3 2" xfId="17034"/>
    <cellStyle name="Reference 2 4 3 3" xfId="17035"/>
    <cellStyle name="Reference 2 4 3 4" xfId="17036"/>
    <cellStyle name="Reference 2 4 3 5" xfId="17037"/>
    <cellStyle name="Reference 2 4 3 6" xfId="17038"/>
    <cellStyle name="Reference 2 4 3 7" xfId="17039"/>
    <cellStyle name="Reference 2 4 4" xfId="17040"/>
    <cellStyle name="Reference 2 4 4 2" xfId="17041"/>
    <cellStyle name="Reference 2 4 4 3" xfId="17042"/>
    <cellStyle name="Reference 2 4 4 4" xfId="17043"/>
    <cellStyle name="Reference 2 4 4 5" xfId="17044"/>
    <cellStyle name="Reference 2 4 4 6" xfId="17045"/>
    <cellStyle name="Reference 2 4 4 7" xfId="17046"/>
    <cellStyle name="Reference 2 4 5" xfId="17047"/>
    <cellStyle name="Reference 2 4 6" xfId="17048"/>
    <cellStyle name="Reference 2 4 7" xfId="17049"/>
    <cellStyle name="Reference 2 4 8" xfId="17050"/>
    <cellStyle name="Reference 2 4 9" xfId="17051"/>
    <cellStyle name="Reference 2 5" xfId="17052"/>
    <cellStyle name="Reference 2 5 10" xfId="17053"/>
    <cellStyle name="Reference 2 5 11" xfId="17054"/>
    <cellStyle name="Reference 2 5 12" xfId="17055"/>
    <cellStyle name="Reference 2 5 13" xfId="17056"/>
    <cellStyle name="Reference 2 5 14" xfId="17057"/>
    <cellStyle name="Reference 2 5 2" xfId="17058"/>
    <cellStyle name="Reference 2 5 2 10" xfId="17059"/>
    <cellStyle name="Reference 2 5 2 2" xfId="17060"/>
    <cellStyle name="Reference 2 5 2 2 2" xfId="17061"/>
    <cellStyle name="Reference 2 5 2 2 3" xfId="17062"/>
    <cellStyle name="Reference 2 5 2 2 4" xfId="17063"/>
    <cellStyle name="Reference 2 5 2 2 5" xfId="17064"/>
    <cellStyle name="Reference 2 5 2 2 6" xfId="17065"/>
    <cellStyle name="Reference 2 5 2 2 7" xfId="17066"/>
    <cellStyle name="Reference 2 5 2 3" xfId="17067"/>
    <cellStyle name="Reference 2 5 2 3 2" xfId="17068"/>
    <cellStyle name="Reference 2 5 2 3 3" xfId="17069"/>
    <cellStyle name="Reference 2 5 2 3 4" xfId="17070"/>
    <cellStyle name="Reference 2 5 2 3 5" xfId="17071"/>
    <cellStyle name="Reference 2 5 2 3 6" xfId="17072"/>
    <cellStyle name="Reference 2 5 2 3 7" xfId="17073"/>
    <cellStyle name="Reference 2 5 2 4" xfId="17074"/>
    <cellStyle name="Reference 2 5 2 5" xfId="17075"/>
    <cellStyle name="Reference 2 5 2 6" xfId="17076"/>
    <cellStyle name="Reference 2 5 2 7" xfId="17077"/>
    <cellStyle name="Reference 2 5 2 8" xfId="17078"/>
    <cellStyle name="Reference 2 5 2 9" xfId="17079"/>
    <cellStyle name="Reference 2 5 3" xfId="17080"/>
    <cellStyle name="Reference 2 5 3 2" xfId="17081"/>
    <cellStyle name="Reference 2 5 3 3" xfId="17082"/>
    <cellStyle name="Reference 2 5 3 4" xfId="17083"/>
    <cellStyle name="Reference 2 5 3 5" xfId="17084"/>
    <cellStyle name="Reference 2 5 3 6" xfId="17085"/>
    <cellStyle name="Reference 2 5 3 7" xfId="17086"/>
    <cellStyle name="Reference 2 5 4" xfId="17087"/>
    <cellStyle name="Reference 2 5 4 2" xfId="17088"/>
    <cellStyle name="Reference 2 5 4 3" xfId="17089"/>
    <cellStyle name="Reference 2 5 4 4" xfId="17090"/>
    <cellStyle name="Reference 2 5 4 5" xfId="17091"/>
    <cellStyle name="Reference 2 5 4 6" xfId="17092"/>
    <cellStyle name="Reference 2 5 4 7" xfId="17093"/>
    <cellStyle name="Reference 2 5 5" xfId="17094"/>
    <cellStyle name="Reference 2 5 6" xfId="17095"/>
    <cellStyle name="Reference 2 5 7" xfId="17096"/>
    <cellStyle name="Reference 2 5 8" xfId="17097"/>
    <cellStyle name="Reference 2 5 9" xfId="17098"/>
    <cellStyle name="Reference 2 6" xfId="17099"/>
    <cellStyle name="Reference 2 6 10" xfId="17100"/>
    <cellStyle name="Reference 2 6 2" xfId="17101"/>
    <cellStyle name="Reference 2 6 2 2" xfId="17102"/>
    <cellStyle name="Reference 2 6 2 3" xfId="17103"/>
    <cellStyle name="Reference 2 6 2 4" xfId="17104"/>
    <cellStyle name="Reference 2 6 2 5" xfId="17105"/>
    <cellStyle name="Reference 2 6 2 6" xfId="17106"/>
    <cellStyle name="Reference 2 6 2 7" xfId="17107"/>
    <cellStyle name="Reference 2 6 3" xfId="17108"/>
    <cellStyle name="Reference 2 6 3 2" xfId="17109"/>
    <cellStyle name="Reference 2 6 3 3" xfId="17110"/>
    <cellStyle name="Reference 2 6 3 4" xfId="17111"/>
    <cellStyle name="Reference 2 6 3 5" xfId="17112"/>
    <cellStyle name="Reference 2 6 3 6" xfId="17113"/>
    <cellStyle name="Reference 2 6 3 7" xfId="17114"/>
    <cellStyle name="Reference 2 6 4" xfId="17115"/>
    <cellStyle name="Reference 2 6 5" xfId="17116"/>
    <cellStyle name="Reference 2 6 6" xfId="17117"/>
    <cellStyle name="Reference 2 6 7" xfId="17118"/>
    <cellStyle name="Reference 2 6 8" xfId="17119"/>
    <cellStyle name="Reference 2 6 9" xfId="17120"/>
    <cellStyle name="Reference 2 7" xfId="17121"/>
    <cellStyle name="Reference 2 7 2" xfId="17122"/>
    <cellStyle name="Reference 2 7 3" xfId="17123"/>
    <cellStyle name="Reference 2 7 4" xfId="17124"/>
    <cellStyle name="Reference 2 7 5" xfId="17125"/>
    <cellStyle name="Reference 2 7 6" xfId="17126"/>
    <cellStyle name="Reference 2 7 7" xfId="17127"/>
    <cellStyle name="Reference 2 8" xfId="17128"/>
    <cellStyle name="Reference 2 8 2" xfId="17129"/>
    <cellStyle name="Reference 2 8 3" xfId="17130"/>
    <cellStyle name="Reference 2 8 4" xfId="17131"/>
    <cellStyle name="Reference 2 8 5" xfId="17132"/>
    <cellStyle name="Reference 2 8 6" xfId="17133"/>
    <cellStyle name="Reference 2 8 7" xfId="17134"/>
    <cellStyle name="Reference 2 9" xfId="17135"/>
    <cellStyle name="Reporting Bold" xfId="17136"/>
    <cellStyle name="Reporting Bold 12" xfId="17137"/>
    <cellStyle name="Reporting Bold 14" xfId="17138"/>
    <cellStyle name="Reporting Normal" xfId="17139"/>
    <cellStyle name="RevList" xfId="17140"/>
    <cellStyle name="Rothschild Modeling" xfId="17141"/>
    <cellStyle name="Rubles" xfId="17142"/>
    <cellStyle name="S%" xfId="17143"/>
    <cellStyle name="S% 2" xfId="17144"/>
    <cellStyle name="S% 3" xfId="17145"/>
    <cellStyle name="S% 4" xfId="17146"/>
    <cellStyle name="s_HardInc " xfId="17147"/>
    <cellStyle name="s_Valuation " xfId="17148"/>
    <cellStyle name="Salomon Logo" xfId="17149"/>
    <cellStyle name="SAPBEXHLevel1" xfId="17150"/>
    <cellStyle name="SAPBEXHLevel1 10" xfId="17151"/>
    <cellStyle name="SAPBEXHLevel1 10 2" xfId="17152"/>
    <cellStyle name="SAPBEXHLevel1 10 3" xfId="17153"/>
    <cellStyle name="SAPBEXHLevel1 10 4" xfId="17154"/>
    <cellStyle name="SAPBEXHLevel1 10 5" xfId="17155"/>
    <cellStyle name="SAPBEXHLevel1 10 6" xfId="17156"/>
    <cellStyle name="SAPBEXHLevel1 10 7" xfId="17157"/>
    <cellStyle name="SAPBEXHLevel1 11" xfId="17158"/>
    <cellStyle name="SAPBEXHLevel1 12" xfId="17159"/>
    <cellStyle name="SAPBEXHLevel1 13" xfId="17160"/>
    <cellStyle name="SAPBEXHLevel1 14" xfId="17161"/>
    <cellStyle name="SAPBEXHLevel1 2" xfId="17162"/>
    <cellStyle name="SAPBEXHLevel1 2 10" xfId="17163"/>
    <cellStyle name="SAPBEXHLevel1 2 11" xfId="17164"/>
    <cellStyle name="SAPBEXHLevel1 2 12" xfId="17165"/>
    <cellStyle name="SAPBEXHLevel1 2 2" xfId="17166"/>
    <cellStyle name="SAPBEXHLevel1 2 2 10" xfId="17167"/>
    <cellStyle name="SAPBEXHLevel1 2 2 11" xfId="17168"/>
    <cellStyle name="SAPBEXHLevel1 2 2 12" xfId="17169"/>
    <cellStyle name="SAPBEXHLevel1 2 2 13" xfId="17170"/>
    <cellStyle name="SAPBEXHLevel1 2 2 14" xfId="17171"/>
    <cellStyle name="SAPBEXHLevel1 2 2 15" xfId="17172"/>
    <cellStyle name="SAPBEXHLevel1 2 2 16" xfId="17173"/>
    <cellStyle name="SAPBEXHLevel1 2 2 2" xfId="17174"/>
    <cellStyle name="SAPBEXHLevel1 2 2 2 10" xfId="17175"/>
    <cellStyle name="SAPBEXHLevel1 2 2 2 11" xfId="17176"/>
    <cellStyle name="SAPBEXHLevel1 2 2 2 12" xfId="17177"/>
    <cellStyle name="SAPBEXHLevel1 2 2 2 13" xfId="17178"/>
    <cellStyle name="SAPBEXHLevel1 2 2 2 14" xfId="17179"/>
    <cellStyle name="SAPBEXHLevel1 2 2 2 2" xfId="17180"/>
    <cellStyle name="SAPBEXHLevel1 2 2 2 2 10" xfId="17181"/>
    <cellStyle name="SAPBEXHLevel1 2 2 2 2 2" xfId="17182"/>
    <cellStyle name="SAPBEXHLevel1 2 2 2 2 2 2" xfId="17183"/>
    <cellStyle name="SAPBEXHLevel1 2 2 2 2 2 3" xfId="17184"/>
    <cellStyle name="SAPBEXHLevel1 2 2 2 2 2 4" xfId="17185"/>
    <cellStyle name="SAPBEXHLevel1 2 2 2 2 2 5" xfId="17186"/>
    <cellStyle name="SAPBEXHLevel1 2 2 2 2 2 6" xfId="17187"/>
    <cellStyle name="SAPBEXHLevel1 2 2 2 2 2 7" xfId="17188"/>
    <cellStyle name="SAPBEXHLevel1 2 2 2 2 3" xfId="17189"/>
    <cellStyle name="SAPBEXHLevel1 2 2 2 2 3 2" xfId="17190"/>
    <cellStyle name="SAPBEXHLevel1 2 2 2 2 3 3" xfId="17191"/>
    <cellStyle name="SAPBEXHLevel1 2 2 2 2 3 4" xfId="17192"/>
    <cellStyle name="SAPBEXHLevel1 2 2 2 2 3 5" xfId="17193"/>
    <cellStyle name="SAPBEXHLevel1 2 2 2 2 3 6" xfId="17194"/>
    <cellStyle name="SAPBEXHLevel1 2 2 2 2 3 7" xfId="17195"/>
    <cellStyle name="SAPBEXHLevel1 2 2 2 2 4" xfId="17196"/>
    <cellStyle name="SAPBEXHLevel1 2 2 2 2 5" xfId="17197"/>
    <cellStyle name="SAPBEXHLevel1 2 2 2 2 6" xfId="17198"/>
    <cellStyle name="SAPBEXHLevel1 2 2 2 2 7" xfId="17199"/>
    <cellStyle name="SAPBEXHLevel1 2 2 2 2 8" xfId="17200"/>
    <cellStyle name="SAPBEXHLevel1 2 2 2 2 9" xfId="17201"/>
    <cellStyle name="SAPBEXHLevel1 2 2 2 3" xfId="17202"/>
    <cellStyle name="SAPBEXHLevel1 2 2 2 3 2" xfId="17203"/>
    <cellStyle name="SAPBEXHLevel1 2 2 2 3 3" xfId="17204"/>
    <cellStyle name="SAPBEXHLevel1 2 2 2 3 4" xfId="17205"/>
    <cellStyle name="SAPBEXHLevel1 2 2 2 3 5" xfId="17206"/>
    <cellStyle name="SAPBEXHLevel1 2 2 2 3 6" xfId="17207"/>
    <cellStyle name="SAPBEXHLevel1 2 2 2 3 7" xfId="17208"/>
    <cellStyle name="SAPBEXHLevel1 2 2 2 4" xfId="17209"/>
    <cellStyle name="SAPBEXHLevel1 2 2 2 4 2" xfId="17210"/>
    <cellStyle name="SAPBEXHLevel1 2 2 2 4 3" xfId="17211"/>
    <cellStyle name="SAPBEXHLevel1 2 2 2 4 4" xfId="17212"/>
    <cellStyle name="SAPBEXHLevel1 2 2 2 4 5" xfId="17213"/>
    <cellStyle name="SAPBEXHLevel1 2 2 2 4 6" xfId="17214"/>
    <cellStyle name="SAPBEXHLevel1 2 2 2 4 7" xfId="17215"/>
    <cellStyle name="SAPBEXHLevel1 2 2 2 5" xfId="17216"/>
    <cellStyle name="SAPBEXHLevel1 2 2 2 6" xfId="17217"/>
    <cellStyle name="SAPBEXHLevel1 2 2 2 7" xfId="17218"/>
    <cellStyle name="SAPBEXHLevel1 2 2 2 8" xfId="17219"/>
    <cellStyle name="SAPBEXHLevel1 2 2 2 9" xfId="17220"/>
    <cellStyle name="SAPBEXHLevel1 2 2 3" xfId="17221"/>
    <cellStyle name="SAPBEXHLevel1 2 2 3 10" xfId="17222"/>
    <cellStyle name="SAPBEXHLevel1 2 2 3 11" xfId="17223"/>
    <cellStyle name="SAPBEXHLevel1 2 2 3 12" xfId="17224"/>
    <cellStyle name="SAPBEXHLevel1 2 2 3 13" xfId="17225"/>
    <cellStyle name="SAPBEXHLevel1 2 2 3 14" xfId="17226"/>
    <cellStyle name="SAPBEXHLevel1 2 2 3 2" xfId="17227"/>
    <cellStyle name="SAPBEXHLevel1 2 2 3 2 10" xfId="17228"/>
    <cellStyle name="SAPBEXHLevel1 2 2 3 2 2" xfId="17229"/>
    <cellStyle name="SAPBEXHLevel1 2 2 3 2 2 2" xfId="17230"/>
    <cellStyle name="SAPBEXHLevel1 2 2 3 2 2 3" xfId="17231"/>
    <cellStyle name="SAPBEXHLevel1 2 2 3 2 2 4" xfId="17232"/>
    <cellStyle name="SAPBEXHLevel1 2 2 3 2 2 5" xfId="17233"/>
    <cellStyle name="SAPBEXHLevel1 2 2 3 2 2 6" xfId="17234"/>
    <cellStyle name="SAPBEXHLevel1 2 2 3 2 2 7" xfId="17235"/>
    <cellStyle name="SAPBEXHLevel1 2 2 3 2 3" xfId="17236"/>
    <cellStyle name="SAPBEXHLevel1 2 2 3 2 3 2" xfId="17237"/>
    <cellStyle name="SAPBEXHLevel1 2 2 3 2 3 3" xfId="17238"/>
    <cellStyle name="SAPBEXHLevel1 2 2 3 2 3 4" xfId="17239"/>
    <cellStyle name="SAPBEXHLevel1 2 2 3 2 3 5" xfId="17240"/>
    <cellStyle name="SAPBEXHLevel1 2 2 3 2 3 6" xfId="17241"/>
    <cellStyle name="SAPBEXHLevel1 2 2 3 2 3 7" xfId="17242"/>
    <cellStyle name="SAPBEXHLevel1 2 2 3 2 4" xfId="17243"/>
    <cellStyle name="SAPBEXHLevel1 2 2 3 2 5" xfId="17244"/>
    <cellStyle name="SAPBEXHLevel1 2 2 3 2 6" xfId="17245"/>
    <cellStyle name="SAPBEXHLevel1 2 2 3 2 7" xfId="17246"/>
    <cellStyle name="SAPBEXHLevel1 2 2 3 2 8" xfId="17247"/>
    <cellStyle name="SAPBEXHLevel1 2 2 3 2 9" xfId="17248"/>
    <cellStyle name="SAPBEXHLevel1 2 2 3 3" xfId="17249"/>
    <cellStyle name="SAPBEXHLevel1 2 2 3 3 2" xfId="17250"/>
    <cellStyle name="SAPBEXHLevel1 2 2 3 3 3" xfId="17251"/>
    <cellStyle name="SAPBEXHLevel1 2 2 3 3 4" xfId="17252"/>
    <cellStyle name="SAPBEXHLevel1 2 2 3 3 5" xfId="17253"/>
    <cellStyle name="SAPBEXHLevel1 2 2 3 3 6" xfId="17254"/>
    <cellStyle name="SAPBEXHLevel1 2 2 3 3 7" xfId="17255"/>
    <cellStyle name="SAPBEXHLevel1 2 2 3 4" xfId="17256"/>
    <cellStyle name="SAPBEXHLevel1 2 2 3 4 2" xfId="17257"/>
    <cellStyle name="SAPBEXHLevel1 2 2 3 4 3" xfId="17258"/>
    <cellStyle name="SAPBEXHLevel1 2 2 3 4 4" xfId="17259"/>
    <cellStyle name="SAPBEXHLevel1 2 2 3 4 5" xfId="17260"/>
    <cellStyle name="SAPBEXHLevel1 2 2 3 4 6" xfId="17261"/>
    <cellStyle name="SAPBEXHLevel1 2 2 3 4 7" xfId="17262"/>
    <cellStyle name="SAPBEXHLevel1 2 2 3 5" xfId="17263"/>
    <cellStyle name="SAPBEXHLevel1 2 2 3 6" xfId="17264"/>
    <cellStyle name="SAPBEXHLevel1 2 2 3 7" xfId="17265"/>
    <cellStyle name="SAPBEXHLevel1 2 2 3 8" xfId="17266"/>
    <cellStyle name="SAPBEXHLevel1 2 2 3 9" xfId="17267"/>
    <cellStyle name="SAPBEXHLevel1 2 2 4" xfId="17268"/>
    <cellStyle name="SAPBEXHLevel1 2 2 4 10" xfId="17269"/>
    <cellStyle name="SAPBEXHLevel1 2 2 4 11" xfId="17270"/>
    <cellStyle name="SAPBEXHLevel1 2 2 4 12" xfId="17271"/>
    <cellStyle name="SAPBEXHLevel1 2 2 4 13" xfId="17272"/>
    <cellStyle name="SAPBEXHLevel1 2 2 4 14" xfId="17273"/>
    <cellStyle name="SAPBEXHLevel1 2 2 4 2" xfId="17274"/>
    <cellStyle name="SAPBEXHLevel1 2 2 4 2 10" xfId="17275"/>
    <cellStyle name="SAPBEXHLevel1 2 2 4 2 2" xfId="17276"/>
    <cellStyle name="SAPBEXHLevel1 2 2 4 2 2 2" xfId="17277"/>
    <cellStyle name="SAPBEXHLevel1 2 2 4 2 2 3" xfId="17278"/>
    <cellStyle name="SAPBEXHLevel1 2 2 4 2 2 4" xfId="17279"/>
    <cellStyle name="SAPBEXHLevel1 2 2 4 2 2 5" xfId="17280"/>
    <cellStyle name="SAPBEXHLevel1 2 2 4 2 2 6" xfId="17281"/>
    <cellStyle name="SAPBEXHLevel1 2 2 4 2 2 7" xfId="17282"/>
    <cellStyle name="SAPBEXHLevel1 2 2 4 2 3" xfId="17283"/>
    <cellStyle name="SAPBEXHLevel1 2 2 4 2 3 2" xfId="17284"/>
    <cellStyle name="SAPBEXHLevel1 2 2 4 2 3 3" xfId="17285"/>
    <cellStyle name="SAPBEXHLevel1 2 2 4 2 3 4" xfId="17286"/>
    <cellStyle name="SAPBEXHLevel1 2 2 4 2 3 5" xfId="17287"/>
    <cellStyle name="SAPBEXHLevel1 2 2 4 2 3 6" xfId="17288"/>
    <cellStyle name="SAPBEXHLevel1 2 2 4 2 3 7" xfId="17289"/>
    <cellStyle name="SAPBEXHLevel1 2 2 4 2 4" xfId="17290"/>
    <cellStyle name="SAPBEXHLevel1 2 2 4 2 5" xfId="17291"/>
    <cellStyle name="SAPBEXHLevel1 2 2 4 2 6" xfId="17292"/>
    <cellStyle name="SAPBEXHLevel1 2 2 4 2 7" xfId="17293"/>
    <cellStyle name="SAPBEXHLevel1 2 2 4 2 8" xfId="17294"/>
    <cellStyle name="SAPBEXHLevel1 2 2 4 2 9" xfId="17295"/>
    <cellStyle name="SAPBEXHLevel1 2 2 4 3" xfId="17296"/>
    <cellStyle name="SAPBEXHLevel1 2 2 4 3 2" xfId="17297"/>
    <cellStyle name="SAPBEXHLevel1 2 2 4 3 3" xfId="17298"/>
    <cellStyle name="SAPBEXHLevel1 2 2 4 3 4" xfId="17299"/>
    <cellStyle name="SAPBEXHLevel1 2 2 4 3 5" xfId="17300"/>
    <cellStyle name="SAPBEXHLevel1 2 2 4 3 6" xfId="17301"/>
    <cellStyle name="SAPBEXHLevel1 2 2 4 3 7" xfId="17302"/>
    <cellStyle name="SAPBEXHLevel1 2 2 4 4" xfId="17303"/>
    <cellStyle name="SAPBEXHLevel1 2 2 4 4 2" xfId="17304"/>
    <cellStyle name="SAPBEXHLevel1 2 2 4 4 3" xfId="17305"/>
    <cellStyle name="SAPBEXHLevel1 2 2 4 4 4" xfId="17306"/>
    <cellStyle name="SAPBEXHLevel1 2 2 4 4 5" xfId="17307"/>
    <cellStyle name="SAPBEXHLevel1 2 2 4 4 6" xfId="17308"/>
    <cellStyle name="SAPBEXHLevel1 2 2 4 4 7" xfId="17309"/>
    <cellStyle name="SAPBEXHLevel1 2 2 4 5" xfId="17310"/>
    <cellStyle name="SAPBEXHLevel1 2 2 4 6" xfId="17311"/>
    <cellStyle name="SAPBEXHLevel1 2 2 4 7" xfId="17312"/>
    <cellStyle name="SAPBEXHLevel1 2 2 4 8" xfId="17313"/>
    <cellStyle name="SAPBEXHLevel1 2 2 4 9" xfId="17314"/>
    <cellStyle name="SAPBEXHLevel1 2 2 5" xfId="17315"/>
    <cellStyle name="SAPBEXHLevel1 2 2 5 10" xfId="17316"/>
    <cellStyle name="SAPBEXHLevel1 2 2 5 11" xfId="17317"/>
    <cellStyle name="SAPBEXHLevel1 2 2 5 12" xfId="17318"/>
    <cellStyle name="SAPBEXHLevel1 2 2 5 13" xfId="17319"/>
    <cellStyle name="SAPBEXHLevel1 2 2 5 14" xfId="17320"/>
    <cellStyle name="SAPBEXHLevel1 2 2 5 2" xfId="17321"/>
    <cellStyle name="SAPBEXHLevel1 2 2 5 2 10" xfId="17322"/>
    <cellStyle name="SAPBEXHLevel1 2 2 5 2 2" xfId="17323"/>
    <cellStyle name="SAPBEXHLevel1 2 2 5 2 2 2" xfId="17324"/>
    <cellStyle name="SAPBEXHLevel1 2 2 5 2 2 3" xfId="17325"/>
    <cellStyle name="SAPBEXHLevel1 2 2 5 2 2 4" xfId="17326"/>
    <cellStyle name="SAPBEXHLevel1 2 2 5 2 2 5" xfId="17327"/>
    <cellStyle name="SAPBEXHLevel1 2 2 5 2 2 6" xfId="17328"/>
    <cellStyle name="SAPBEXHLevel1 2 2 5 2 2 7" xfId="17329"/>
    <cellStyle name="SAPBEXHLevel1 2 2 5 2 3" xfId="17330"/>
    <cellStyle name="SAPBEXHLevel1 2 2 5 2 3 2" xfId="17331"/>
    <cellStyle name="SAPBEXHLevel1 2 2 5 2 3 3" xfId="17332"/>
    <cellStyle name="SAPBEXHLevel1 2 2 5 2 3 4" xfId="17333"/>
    <cellStyle name="SAPBEXHLevel1 2 2 5 2 3 5" xfId="17334"/>
    <cellStyle name="SAPBEXHLevel1 2 2 5 2 3 6" xfId="17335"/>
    <cellStyle name="SAPBEXHLevel1 2 2 5 2 3 7" xfId="17336"/>
    <cellStyle name="SAPBEXHLevel1 2 2 5 2 4" xfId="17337"/>
    <cellStyle name="SAPBEXHLevel1 2 2 5 2 5" xfId="17338"/>
    <cellStyle name="SAPBEXHLevel1 2 2 5 2 6" xfId="17339"/>
    <cellStyle name="SAPBEXHLevel1 2 2 5 2 7" xfId="17340"/>
    <cellStyle name="SAPBEXHLevel1 2 2 5 2 8" xfId="17341"/>
    <cellStyle name="SAPBEXHLevel1 2 2 5 2 9" xfId="17342"/>
    <cellStyle name="SAPBEXHLevel1 2 2 5 3" xfId="17343"/>
    <cellStyle name="SAPBEXHLevel1 2 2 5 3 2" xfId="17344"/>
    <cellStyle name="SAPBEXHLevel1 2 2 5 3 3" xfId="17345"/>
    <cellStyle name="SAPBEXHLevel1 2 2 5 3 4" xfId="17346"/>
    <cellStyle name="SAPBEXHLevel1 2 2 5 3 5" xfId="17347"/>
    <cellStyle name="SAPBEXHLevel1 2 2 5 3 6" xfId="17348"/>
    <cellStyle name="SAPBEXHLevel1 2 2 5 3 7" xfId="17349"/>
    <cellStyle name="SAPBEXHLevel1 2 2 5 4" xfId="17350"/>
    <cellStyle name="SAPBEXHLevel1 2 2 5 4 2" xfId="17351"/>
    <cellStyle name="SAPBEXHLevel1 2 2 5 4 3" xfId="17352"/>
    <cellStyle name="SAPBEXHLevel1 2 2 5 4 4" xfId="17353"/>
    <cellStyle name="SAPBEXHLevel1 2 2 5 4 5" xfId="17354"/>
    <cellStyle name="SAPBEXHLevel1 2 2 5 4 6" xfId="17355"/>
    <cellStyle name="SAPBEXHLevel1 2 2 5 4 7" xfId="17356"/>
    <cellStyle name="SAPBEXHLevel1 2 2 5 5" xfId="17357"/>
    <cellStyle name="SAPBEXHLevel1 2 2 5 6" xfId="17358"/>
    <cellStyle name="SAPBEXHLevel1 2 2 5 7" xfId="17359"/>
    <cellStyle name="SAPBEXHLevel1 2 2 5 8" xfId="17360"/>
    <cellStyle name="SAPBEXHLevel1 2 2 5 9" xfId="17361"/>
    <cellStyle name="SAPBEXHLevel1 2 2 6" xfId="17362"/>
    <cellStyle name="SAPBEXHLevel1 2 2 6 10" xfId="17363"/>
    <cellStyle name="SAPBEXHLevel1 2 2 6 2" xfId="17364"/>
    <cellStyle name="SAPBEXHLevel1 2 2 6 2 2" xfId="17365"/>
    <cellStyle name="SAPBEXHLevel1 2 2 6 2 3" xfId="17366"/>
    <cellStyle name="SAPBEXHLevel1 2 2 6 2 4" xfId="17367"/>
    <cellStyle name="SAPBEXHLevel1 2 2 6 2 5" xfId="17368"/>
    <cellStyle name="SAPBEXHLevel1 2 2 6 2 6" xfId="17369"/>
    <cellStyle name="SAPBEXHLevel1 2 2 6 2 7" xfId="17370"/>
    <cellStyle name="SAPBEXHLevel1 2 2 6 3" xfId="17371"/>
    <cellStyle name="SAPBEXHLevel1 2 2 6 3 2" xfId="17372"/>
    <cellStyle name="SAPBEXHLevel1 2 2 6 3 3" xfId="17373"/>
    <cellStyle name="SAPBEXHLevel1 2 2 6 3 4" xfId="17374"/>
    <cellStyle name="SAPBEXHLevel1 2 2 6 3 5" xfId="17375"/>
    <cellStyle name="SAPBEXHLevel1 2 2 6 3 6" xfId="17376"/>
    <cellStyle name="SAPBEXHLevel1 2 2 6 3 7" xfId="17377"/>
    <cellStyle name="SAPBEXHLevel1 2 2 6 4" xfId="17378"/>
    <cellStyle name="SAPBEXHLevel1 2 2 6 5" xfId="17379"/>
    <cellStyle name="SAPBEXHLevel1 2 2 6 6" xfId="17380"/>
    <cellStyle name="SAPBEXHLevel1 2 2 6 7" xfId="17381"/>
    <cellStyle name="SAPBEXHLevel1 2 2 6 8" xfId="17382"/>
    <cellStyle name="SAPBEXHLevel1 2 2 6 9" xfId="17383"/>
    <cellStyle name="SAPBEXHLevel1 2 2 7" xfId="17384"/>
    <cellStyle name="SAPBEXHLevel1 2 2 7 2" xfId="17385"/>
    <cellStyle name="SAPBEXHLevel1 2 2 7 3" xfId="17386"/>
    <cellStyle name="SAPBEXHLevel1 2 2 7 4" xfId="17387"/>
    <cellStyle name="SAPBEXHLevel1 2 2 7 5" xfId="17388"/>
    <cellStyle name="SAPBEXHLevel1 2 2 7 6" xfId="17389"/>
    <cellStyle name="SAPBEXHLevel1 2 2 7 7" xfId="17390"/>
    <cellStyle name="SAPBEXHLevel1 2 2 8" xfId="17391"/>
    <cellStyle name="SAPBEXHLevel1 2 2 8 2" xfId="17392"/>
    <cellStyle name="SAPBEXHLevel1 2 2 8 3" xfId="17393"/>
    <cellStyle name="SAPBEXHLevel1 2 2 8 4" xfId="17394"/>
    <cellStyle name="SAPBEXHLevel1 2 2 8 5" xfId="17395"/>
    <cellStyle name="SAPBEXHLevel1 2 2 8 6" xfId="17396"/>
    <cellStyle name="SAPBEXHLevel1 2 2 8 7" xfId="17397"/>
    <cellStyle name="SAPBEXHLevel1 2 2 9" xfId="17398"/>
    <cellStyle name="SAPBEXHLevel1 2 3" xfId="17399"/>
    <cellStyle name="SAPBEXHLevel1 2 3 10" xfId="17400"/>
    <cellStyle name="SAPBEXHLevel1 2 3 11" xfId="17401"/>
    <cellStyle name="SAPBEXHLevel1 2 3 12" xfId="17402"/>
    <cellStyle name="SAPBEXHLevel1 2 3 13" xfId="17403"/>
    <cellStyle name="SAPBEXHLevel1 2 3 14" xfId="17404"/>
    <cellStyle name="SAPBEXHLevel1 2 3 15" xfId="17405"/>
    <cellStyle name="SAPBEXHLevel1 2 3 2" xfId="17406"/>
    <cellStyle name="SAPBEXHLevel1 2 3 2 10" xfId="17407"/>
    <cellStyle name="SAPBEXHLevel1 2 3 2 11" xfId="17408"/>
    <cellStyle name="SAPBEXHLevel1 2 3 2 12" xfId="17409"/>
    <cellStyle name="SAPBEXHLevel1 2 3 2 13" xfId="17410"/>
    <cellStyle name="SAPBEXHLevel1 2 3 2 14" xfId="17411"/>
    <cellStyle name="SAPBEXHLevel1 2 3 2 2" xfId="17412"/>
    <cellStyle name="SAPBEXHLevel1 2 3 2 2 10" xfId="17413"/>
    <cellStyle name="SAPBEXHLevel1 2 3 2 2 2" xfId="17414"/>
    <cellStyle name="SAPBEXHLevel1 2 3 2 2 2 2" xfId="17415"/>
    <cellStyle name="SAPBEXHLevel1 2 3 2 2 2 3" xfId="17416"/>
    <cellStyle name="SAPBEXHLevel1 2 3 2 2 2 4" xfId="17417"/>
    <cellStyle name="SAPBEXHLevel1 2 3 2 2 2 5" xfId="17418"/>
    <cellStyle name="SAPBEXHLevel1 2 3 2 2 2 6" xfId="17419"/>
    <cellStyle name="SAPBEXHLevel1 2 3 2 2 2 7" xfId="17420"/>
    <cellStyle name="SAPBEXHLevel1 2 3 2 2 3" xfId="17421"/>
    <cellStyle name="SAPBEXHLevel1 2 3 2 2 3 2" xfId="17422"/>
    <cellStyle name="SAPBEXHLevel1 2 3 2 2 3 3" xfId="17423"/>
    <cellStyle name="SAPBEXHLevel1 2 3 2 2 3 4" xfId="17424"/>
    <cellStyle name="SAPBEXHLevel1 2 3 2 2 3 5" xfId="17425"/>
    <cellStyle name="SAPBEXHLevel1 2 3 2 2 3 6" xfId="17426"/>
    <cellStyle name="SAPBEXHLevel1 2 3 2 2 3 7" xfId="17427"/>
    <cellStyle name="SAPBEXHLevel1 2 3 2 2 4" xfId="17428"/>
    <cellStyle name="SAPBEXHLevel1 2 3 2 2 5" xfId="17429"/>
    <cellStyle name="SAPBEXHLevel1 2 3 2 2 6" xfId="17430"/>
    <cellStyle name="SAPBEXHLevel1 2 3 2 2 7" xfId="17431"/>
    <cellStyle name="SAPBEXHLevel1 2 3 2 2 8" xfId="17432"/>
    <cellStyle name="SAPBEXHLevel1 2 3 2 2 9" xfId="17433"/>
    <cellStyle name="SAPBEXHLevel1 2 3 2 3" xfId="17434"/>
    <cellStyle name="SAPBEXHLevel1 2 3 2 3 2" xfId="17435"/>
    <cellStyle name="SAPBEXHLevel1 2 3 2 3 3" xfId="17436"/>
    <cellStyle name="SAPBEXHLevel1 2 3 2 3 4" xfId="17437"/>
    <cellStyle name="SAPBEXHLevel1 2 3 2 3 5" xfId="17438"/>
    <cellStyle name="SAPBEXHLevel1 2 3 2 3 6" xfId="17439"/>
    <cellStyle name="SAPBEXHLevel1 2 3 2 3 7" xfId="17440"/>
    <cellStyle name="SAPBEXHLevel1 2 3 2 4" xfId="17441"/>
    <cellStyle name="SAPBEXHLevel1 2 3 2 4 2" xfId="17442"/>
    <cellStyle name="SAPBEXHLevel1 2 3 2 4 3" xfId="17443"/>
    <cellStyle name="SAPBEXHLevel1 2 3 2 4 4" xfId="17444"/>
    <cellStyle name="SAPBEXHLevel1 2 3 2 4 5" xfId="17445"/>
    <cellStyle name="SAPBEXHLevel1 2 3 2 4 6" xfId="17446"/>
    <cellStyle name="SAPBEXHLevel1 2 3 2 4 7" xfId="17447"/>
    <cellStyle name="SAPBEXHLevel1 2 3 2 5" xfId="17448"/>
    <cellStyle name="SAPBEXHLevel1 2 3 2 6" xfId="17449"/>
    <cellStyle name="SAPBEXHLevel1 2 3 2 7" xfId="17450"/>
    <cellStyle name="SAPBEXHLevel1 2 3 2 8" xfId="17451"/>
    <cellStyle name="SAPBEXHLevel1 2 3 2 9" xfId="17452"/>
    <cellStyle name="SAPBEXHLevel1 2 3 3" xfId="17453"/>
    <cellStyle name="SAPBEXHLevel1 2 3 3 10" xfId="17454"/>
    <cellStyle name="SAPBEXHLevel1 2 3 3 11" xfId="17455"/>
    <cellStyle name="SAPBEXHLevel1 2 3 3 12" xfId="17456"/>
    <cellStyle name="SAPBEXHLevel1 2 3 3 13" xfId="17457"/>
    <cellStyle name="SAPBEXHLevel1 2 3 3 14" xfId="17458"/>
    <cellStyle name="SAPBEXHLevel1 2 3 3 2" xfId="17459"/>
    <cellStyle name="SAPBEXHLevel1 2 3 3 2 10" xfId="17460"/>
    <cellStyle name="SAPBEXHLevel1 2 3 3 2 2" xfId="17461"/>
    <cellStyle name="SAPBEXHLevel1 2 3 3 2 2 2" xfId="17462"/>
    <cellStyle name="SAPBEXHLevel1 2 3 3 2 2 3" xfId="17463"/>
    <cellStyle name="SAPBEXHLevel1 2 3 3 2 2 4" xfId="17464"/>
    <cellStyle name="SAPBEXHLevel1 2 3 3 2 2 5" xfId="17465"/>
    <cellStyle name="SAPBEXHLevel1 2 3 3 2 2 6" xfId="17466"/>
    <cellStyle name="SAPBEXHLevel1 2 3 3 2 2 7" xfId="17467"/>
    <cellStyle name="SAPBEXHLevel1 2 3 3 2 3" xfId="17468"/>
    <cellStyle name="SAPBEXHLevel1 2 3 3 2 3 2" xfId="17469"/>
    <cellStyle name="SAPBEXHLevel1 2 3 3 2 3 3" xfId="17470"/>
    <cellStyle name="SAPBEXHLevel1 2 3 3 2 3 4" xfId="17471"/>
    <cellStyle name="SAPBEXHLevel1 2 3 3 2 3 5" xfId="17472"/>
    <cellStyle name="SAPBEXHLevel1 2 3 3 2 3 6" xfId="17473"/>
    <cellStyle name="SAPBEXHLevel1 2 3 3 2 3 7" xfId="17474"/>
    <cellStyle name="SAPBEXHLevel1 2 3 3 2 4" xfId="17475"/>
    <cellStyle name="SAPBEXHLevel1 2 3 3 2 5" xfId="17476"/>
    <cellStyle name="SAPBEXHLevel1 2 3 3 2 6" xfId="17477"/>
    <cellStyle name="SAPBEXHLevel1 2 3 3 2 7" xfId="17478"/>
    <cellStyle name="SAPBEXHLevel1 2 3 3 2 8" xfId="17479"/>
    <cellStyle name="SAPBEXHLevel1 2 3 3 2 9" xfId="17480"/>
    <cellStyle name="SAPBEXHLevel1 2 3 3 3" xfId="17481"/>
    <cellStyle name="SAPBEXHLevel1 2 3 3 3 2" xfId="17482"/>
    <cellStyle name="SAPBEXHLevel1 2 3 3 3 3" xfId="17483"/>
    <cellStyle name="SAPBEXHLevel1 2 3 3 3 4" xfId="17484"/>
    <cellStyle name="SAPBEXHLevel1 2 3 3 3 5" xfId="17485"/>
    <cellStyle name="SAPBEXHLevel1 2 3 3 3 6" xfId="17486"/>
    <cellStyle name="SAPBEXHLevel1 2 3 3 3 7" xfId="17487"/>
    <cellStyle name="SAPBEXHLevel1 2 3 3 4" xfId="17488"/>
    <cellStyle name="SAPBEXHLevel1 2 3 3 4 2" xfId="17489"/>
    <cellStyle name="SAPBEXHLevel1 2 3 3 4 3" xfId="17490"/>
    <cellStyle name="SAPBEXHLevel1 2 3 3 4 4" xfId="17491"/>
    <cellStyle name="SAPBEXHLevel1 2 3 3 4 5" xfId="17492"/>
    <cellStyle name="SAPBEXHLevel1 2 3 3 4 6" xfId="17493"/>
    <cellStyle name="SAPBEXHLevel1 2 3 3 4 7" xfId="17494"/>
    <cellStyle name="SAPBEXHLevel1 2 3 3 5" xfId="17495"/>
    <cellStyle name="SAPBEXHLevel1 2 3 3 6" xfId="17496"/>
    <cellStyle name="SAPBEXHLevel1 2 3 3 7" xfId="17497"/>
    <cellStyle name="SAPBEXHLevel1 2 3 3 8" xfId="17498"/>
    <cellStyle name="SAPBEXHLevel1 2 3 3 9" xfId="17499"/>
    <cellStyle name="SAPBEXHLevel1 2 3 4" xfId="17500"/>
    <cellStyle name="SAPBEXHLevel1 2 3 4 10" xfId="17501"/>
    <cellStyle name="SAPBEXHLevel1 2 3 4 11" xfId="17502"/>
    <cellStyle name="SAPBEXHLevel1 2 3 4 12" xfId="17503"/>
    <cellStyle name="SAPBEXHLevel1 2 3 4 13" xfId="17504"/>
    <cellStyle name="SAPBEXHLevel1 2 3 4 14" xfId="17505"/>
    <cellStyle name="SAPBEXHLevel1 2 3 4 2" xfId="17506"/>
    <cellStyle name="SAPBEXHLevel1 2 3 4 2 10" xfId="17507"/>
    <cellStyle name="SAPBEXHLevel1 2 3 4 2 2" xfId="17508"/>
    <cellStyle name="SAPBEXHLevel1 2 3 4 2 2 2" xfId="17509"/>
    <cellStyle name="SAPBEXHLevel1 2 3 4 2 2 3" xfId="17510"/>
    <cellStyle name="SAPBEXHLevel1 2 3 4 2 2 4" xfId="17511"/>
    <cellStyle name="SAPBEXHLevel1 2 3 4 2 2 5" xfId="17512"/>
    <cellStyle name="SAPBEXHLevel1 2 3 4 2 2 6" xfId="17513"/>
    <cellStyle name="SAPBEXHLevel1 2 3 4 2 2 7" xfId="17514"/>
    <cellStyle name="SAPBEXHLevel1 2 3 4 2 3" xfId="17515"/>
    <cellStyle name="SAPBEXHLevel1 2 3 4 2 3 2" xfId="17516"/>
    <cellStyle name="SAPBEXHLevel1 2 3 4 2 3 3" xfId="17517"/>
    <cellStyle name="SAPBEXHLevel1 2 3 4 2 3 4" xfId="17518"/>
    <cellStyle name="SAPBEXHLevel1 2 3 4 2 3 5" xfId="17519"/>
    <cellStyle name="SAPBEXHLevel1 2 3 4 2 3 6" xfId="17520"/>
    <cellStyle name="SAPBEXHLevel1 2 3 4 2 3 7" xfId="17521"/>
    <cellStyle name="SAPBEXHLevel1 2 3 4 2 4" xfId="17522"/>
    <cellStyle name="SAPBEXHLevel1 2 3 4 2 5" xfId="17523"/>
    <cellStyle name="SAPBEXHLevel1 2 3 4 2 6" xfId="17524"/>
    <cellStyle name="SAPBEXHLevel1 2 3 4 2 7" xfId="17525"/>
    <cellStyle name="SAPBEXHLevel1 2 3 4 2 8" xfId="17526"/>
    <cellStyle name="SAPBEXHLevel1 2 3 4 2 9" xfId="17527"/>
    <cellStyle name="SAPBEXHLevel1 2 3 4 3" xfId="17528"/>
    <cellStyle name="SAPBEXHLevel1 2 3 4 3 2" xfId="17529"/>
    <cellStyle name="SAPBEXHLevel1 2 3 4 3 3" xfId="17530"/>
    <cellStyle name="SAPBEXHLevel1 2 3 4 3 4" xfId="17531"/>
    <cellStyle name="SAPBEXHLevel1 2 3 4 3 5" xfId="17532"/>
    <cellStyle name="SAPBEXHLevel1 2 3 4 3 6" xfId="17533"/>
    <cellStyle name="SAPBEXHLevel1 2 3 4 3 7" xfId="17534"/>
    <cellStyle name="SAPBEXHLevel1 2 3 4 4" xfId="17535"/>
    <cellStyle name="SAPBEXHLevel1 2 3 4 4 2" xfId="17536"/>
    <cellStyle name="SAPBEXHLevel1 2 3 4 4 3" xfId="17537"/>
    <cellStyle name="SAPBEXHLevel1 2 3 4 4 4" xfId="17538"/>
    <cellStyle name="SAPBEXHLevel1 2 3 4 4 5" xfId="17539"/>
    <cellStyle name="SAPBEXHLevel1 2 3 4 4 6" xfId="17540"/>
    <cellStyle name="SAPBEXHLevel1 2 3 4 4 7" xfId="17541"/>
    <cellStyle name="SAPBEXHLevel1 2 3 4 5" xfId="17542"/>
    <cellStyle name="SAPBEXHLevel1 2 3 4 6" xfId="17543"/>
    <cellStyle name="SAPBEXHLevel1 2 3 4 7" xfId="17544"/>
    <cellStyle name="SAPBEXHLevel1 2 3 4 8" xfId="17545"/>
    <cellStyle name="SAPBEXHLevel1 2 3 4 9" xfId="17546"/>
    <cellStyle name="SAPBEXHLevel1 2 3 5" xfId="17547"/>
    <cellStyle name="SAPBEXHLevel1 2 3 5 10" xfId="17548"/>
    <cellStyle name="SAPBEXHLevel1 2 3 5 11" xfId="17549"/>
    <cellStyle name="SAPBEXHLevel1 2 3 5 12" xfId="17550"/>
    <cellStyle name="SAPBEXHLevel1 2 3 5 13" xfId="17551"/>
    <cellStyle name="SAPBEXHLevel1 2 3 5 14" xfId="17552"/>
    <cellStyle name="SAPBEXHLevel1 2 3 5 2" xfId="17553"/>
    <cellStyle name="SAPBEXHLevel1 2 3 5 2 10" xfId="17554"/>
    <cellStyle name="SAPBEXHLevel1 2 3 5 2 2" xfId="17555"/>
    <cellStyle name="SAPBEXHLevel1 2 3 5 2 2 2" xfId="17556"/>
    <cellStyle name="SAPBEXHLevel1 2 3 5 2 2 3" xfId="17557"/>
    <cellStyle name="SAPBEXHLevel1 2 3 5 2 2 4" xfId="17558"/>
    <cellStyle name="SAPBEXHLevel1 2 3 5 2 2 5" xfId="17559"/>
    <cellStyle name="SAPBEXHLevel1 2 3 5 2 2 6" xfId="17560"/>
    <cellStyle name="SAPBEXHLevel1 2 3 5 2 2 7" xfId="17561"/>
    <cellStyle name="SAPBEXHLevel1 2 3 5 2 3" xfId="17562"/>
    <cellStyle name="SAPBEXHLevel1 2 3 5 2 3 2" xfId="17563"/>
    <cellStyle name="SAPBEXHLevel1 2 3 5 2 3 3" xfId="17564"/>
    <cellStyle name="SAPBEXHLevel1 2 3 5 2 3 4" xfId="17565"/>
    <cellStyle name="SAPBEXHLevel1 2 3 5 2 3 5" xfId="17566"/>
    <cellStyle name="SAPBEXHLevel1 2 3 5 2 3 6" xfId="17567"/>
    <cellStyle name="SAPBEXHLevel1 2 3 5 2 3 7" xfId="17568"/>
    <cellStyle name="SAPBEXHLevel1 2 3 5 2 4" xfId="17569"/>
    <cellStyle name="SAPBEXHLevel1 2 3 5 2 5" xfId="17570"/>
    <cellStyle name="SAPBEXHLevel1 2 3 5 2 6" xfId="17571"/>
    <cellStyle name="SAPBEXHLevel1 2 3 5 2 7" xfId="17572"/>
    <cellStyle name="SAPBEXHLevel1 2 3 5 2 8" xfId="17573"/>
    <cellStyle name="SAPBEXHLevel1 2 3 5 2 9" xfId="17574"/>
    <cellStyle name="SAPBEXHLevel1 2 3 5 3" xfId="17575"/>
    <cellStyle name="SAPBEXHLevel1 2 3 5 3 2" xfId="17576"/>
    <cellStyle name="SAPBEXHLevel1 2 3 5 3 3" xfId="17577"/>
    <cellStyle name="SAPBEXHLevel1 2 3 5 3 4" xfId="17578"/>
    <cellStyle name="SAPBEXHLevel1 2 3 5 3 5" xfId="17579"/>
    <cellStyle name="SAPBEXHLevel1 2 3 5 3 6" xfId="17580"/>
    <cellStyle name="SAPBEXHLevel1 2 3 5 3 7" xfId="17581"/>
    <cellStyle name="SAPBEXHLevel1 2 3 5 4" xfId="17582"/>
    <cellStyle name="SAPBEXHLevel1 2 3 5 4 2" xfId="17583"/>
    <cellStyle name="SAPBEXHLevel1 2 3 5 4 3" xfId="17584"/>
    <cellStyle name="SAPBEXHLevel1 2 3 5 4 4" xfId="17585"/>
    <cellStyle name="SAPBEXHLevel1 2 3 5 4 5" xfId="17586"/>
    <cellStyle name="SAPBEXHLevel1 2 3 5 4 6" xfId="17587"/>
    <cellStyle name="SAPBEXHLevel1 2 3 5 4 7" xfId="17588"/>
    <cellStyle name="SAPBEXHLevel1 2 3 5 5" xfId="17589"/>
    <cellStyle name="SAPBEXHLevel1 2 3 5 6" xfId="17590"/>
    <cellStyle name="SAPBEXHLevel1 2 3 5 7" xfId="17591"/>
    <cellStyle name="SAPBEXHLevel1 2 3 5 8" xfId="17592"/>
    <cellStyle name="SAPBEXHLevel1 2 3 5 9" xfId="17593"/>
    <cellStyle name="SAPBEXHLevel1 2 3 6" xfId="17594"/>
    <cellStyle name="SAPBEXHLevel1 2 3 6 10" xfId="17595"/>
    <cellStyle name="SAPBEXHLevel1 2 3 6 2" xfId="17596"/>
    <cellStyle name="SAPBEXHLevel1 2 3 6 2 2" xfId="17597"/>
    <cellStyle name="SAPBEXHLevel1 2 3 6 2 3" xfId="17598"/>
    <cellStyle name="SAPBEXHLevel1 2 3 6 2 4" xfId="17599"/>
    <cellStyle name="SAPBEXHLevel1 2 3 6 2 5" xfId="17600"/>
    <cellStyle name="SAPBEXHLevel1 2 3 6 2 6" xfId="17601"/>
    <cellStyle name="SAPBEXHLevel1 2 3 6 2 7" xfId="17602"/>
    <cellStyle name="SAPBEXHLevel1 2 3 6 3" xfId="17603"/>
    <cellStyle name="SAPBEXHLevel1 2 3 6 3 2" xfId="17604"/>
    <cellStyle name="SAPBEXHLevel1 2 3 6 3 3" xfId="17605"/>
    <cellStyle name="SAPBEXHLevel1 2 3 6 3 4" xfId="17606"/>
    <cellStyle name="SAPBEXHLevel1 2 3 6 3 5" xfId="17607"/>
    <cellStyle name="SAPBEXHLevel1 2 3 6 3 6" xfId="17608"/>
    <cellStyle name="SAPBEXHLevel1 2 3 6 3 7" xfId="17609"/>
    <cellStyle name="SAPBEXHLevel1 2 3 6 4" xfId="17610"/>
    <cellStyle name="SAPBEXHLevel1 2 3 6 5" xfId="17611"/>
    <cellStyle name="SAPBEXHLevel1 2 3 6 6" xfId="17612"/>
    <cellStyle name="SAPBEXHLevel1 2 3 6 7" xfId="17613"/>
    <cellStyle name="SAPBEXHLevel1 2 3 6 8" xfId="17614"/>
    <cellStyle name="SAPBEXHLevel1 2 3 6 9" xfId="17615"/>
    <cellStyle name="SAPBEXHLevel1 2 3 7" xfId="17616"/>
    <cellStyle name="SAPBEXHLevel1 2 3 7 2" xfId="17617"/>
    <cellStyle name="SAPBEXHLevel1 2 3 7 3" xfId="17618"/>
    <cellStyle name="SAPBEXHLevel1 2 3 7 4" xfId="17619"/>
    <cellStyle name="SAPBEXHLevel1 2 3 7 5" xfId="17620"/>
    <cellStyle name="SAPBEXHLevel1 2 3 7 6" xfId="17621"/>
    <cellStyle name="SAPBEXHLevel1 2 3 7 7" xfId="17622"/>
    <cellStyle name="SAPBEXHLevel1 2 3 8" xfId="17623"/>
    <cellStyle name="SAPBEXHLevel1 2 3 8 2" xfId="17624"/>
    <cellStyle name="SAPBEXHLevel1 2 3 8 3" xfId="17625"/>
    <cellStyle name="SAPBEXHLevel1 2 3 8 4" xfId="17626"/>
    <cellStyle name="SAPBEXHLevel1 2 3 8 5" xfId="17627"/>
    <cellStyle name="SAPBEXHLevel1 2 3 8 6" xfId="17628"/>
    <cellStyle name="SAPBEXHLevel1 2 3 8 7" xfId="17629"/>
    <cellStyle name="SAPBEXHLevel1 2 3 9" xfId="17630"/>
    <cellStyle name="SAPBEXHLevel1 2 4" xfId="17631"/>
    <cellStyle name="SAPBEXHLevel1 2 4 10" xfId="17632"/>
    <cellStyle name="SAPBEXHLevel1 2 4 11" xfId="17633"/>
    <cellStyle name="SAPBEXHLevel1 2 4 12" xfId="17634"/>
    <cellStyle name="SAPBEXHLevel1 2 4 13" xfId="17635"/>
    <cellStyle name="SAPBEXHLevel1 2 4 14" xfId="17636"/>
    <cellStyle name="SAPBEXHLevel1 2 4 15" xfId="17637"/>
    <cellStyle name="SAPBEXHLevel1 2 4 2" xfId="17638"/>
    <cellStyle name="SAPBEXHLevel1 2 4 2 10" xfId="17639"/>
    <cellStyle name="SAPBEXHLevel1 2 4 2 11" xfId="17640"/>
    <cellStyle name="SAPBEXHLevel1 2 4 2 12" xfId="17641"/>
    <cellStyle name="SAPBEXHLevel1 2 4 2 13" xfId="17642"/>
    <cellStyle name="SAPBEXHLevel1 2 4 2 14" xfId="17643"/>
    <cellStyle name="SAPBEXHLevel1 2 4 2 2" xfId="17644"/>
    <cellStyle name="SAPBEXHLevel1 2 4 2 2 10" xfId="17645"/>
    <cellStyle name="SAPBEXHLevel1 2 4 2 2 2" xfId="17646"/>
    <cellStyle name="SAPBEXHLevel1 2 4 2 2 2 2" xfId="17647"/>
    <cellStyle name="SAPBEXHLevel1 2 4 2 2 2 3" xfId="17648"/>
    <cellStyle name="SAPBEXHLevel1 2 4 2 2 2 4" xfId="17649"/>
    <cellStyle name="SAPBEXHLevel1 2 4 2 2 2 5" xfId="17650"/>
    <cellStyle name="SAPBEXHLevel1 2 4 2 2 2 6" xfId="17651"/>
    <cellStyle name="SAPBEXHLevel1 2 4 2 2 2 7" xfId="17652"/>
    <cellStyle name="SAPBEXHLevel1 2 4 2 2 3" xfId="17653"/>
    <cellStyle name="SAPBEXHLevel1 2 4 2 2 3 2" xfId="17654"/>
    <cellStyle name="SAPBEXHLevel1 2 4 2 2 3 3" xfId="17655"/>
    <cellStyle name="SAPBEXHLevel1 2 4 2 2 3 4" xfId="17656"/>
    <cellStyle name="SAPBEXHLevel1 2 4 2 2 3 5" xfId="17657"/>
    <cellStyle name="SAPBEXHLevel1 2 4 2 2 3 6" xfId="17658"/>
    <cellStyle name="SAPBEXHLevel1 2 4 2 2 3 7" xfId="17659"/>
    <cellStyle name="SAPBEXHLevel1 2 4 2 2 4" xfId="17660"/>
    <cellStyle name="SAPBEXHLevel1 2 4 2 2 5" xfId="17661"/>
    <cellStyle name="SAPBEXHLevel1 2 4 2 2 6" xfId="17662"/>
    <cellStyle name="SAPBEXHLevel1 2 4 2 2 7" xfId="17663"/>
    <cellStyle name="SAPBEXHLevel1 2 4 2 2 8" xfId="17664"/>
    <cellStyle name="SAPBEXHLevel1 2 4 2 2 9" xfId="17665"/>
    <cellStyle name="SAPBEXHLevel1 2 4 2 3" xfId="17666"/>
    <cellStyle name="SAPBEXHLevel1 2 4 2 3 2" xfId="17667"/>
    <cellStyle name="SAPBEXHLevel1 2 4 2 3 3" xfId="17668"/>
    <cellStyle name="SAPBEXHLevel1 2 4 2 3 4" xfId="17669"/>
    <cellStyle name="SAPBEXHLevel1 2 4 2 3 5" xfId="17670"/>
    <cellStyle name="SAPBEXHLevel1 2 4 2 3 6" xfId="17671"/>
    <cellStyle name="SAPBEXHLevel1 2 4 2 3 7" xfId="17672"/>
    <cellStyle name="SAPBEXHLevel1 2 4 2 4" xfId="17673"/>
    <cellStyle name="SAPBEXHLevel1 2 4 2 4 2" xfId="17674"/>
    <cellStyle name="SAPBEXHLevel1 2 4 2 4 3" xfId="17675"/>
    <cellStyle name="SAPBEXHLevel1 2 4 2 4 4" xfId="17676"/>
    <cellStyle name="SAPBEXHLevel1 2 4 2 4 5" xfId="17677"/>
    <cellStyle name="SAPBEXHLevel1 2 4 2 4 6" xfId="17678"/>
    <cellStyle name="SAPBEXHLevel1 2 4 2 4 7" xfId="17679"/>
    <cellStyle name="SAPBEXHLevel1 2 4 2 5" xfId="17680"/>
    <cellStyle name="SAPBEXHLevel1 2 4 2 6" xfId="17681"/>
    <cellStyle name="SAPBEXHLevel1 2 4 2 7" xfId="17682"/>
    <cellStyle name="SAPBEXHLevel1 2 4 2 8" xfId="17683"/>
    <cellStyle name="SAPBEXHLevel1 2 4 2 9" xfId="17684"/>
    <cellStyle name="SAPBEXHLevel1 2 4 3" xfId="17685"/>
    <cellStyle name="SAPBEXHLevel1 2 4 3 10" xfId="17686"/>
    <cellStyle name="SAPBEXHLevel1 2 4 3 11" xfId="17687"/>
    <cellStyle name="SAPBEXHLevel1 2 4 3 12" xfId="17688"/>
    <cellStyle name="SAPBEXHLevel1 2 4 3 13" xfId="17689"/>
    <cellStyle name="SAPBEXHLevel1 2 4 3 14" xfId="17690"/>
    <cellStyle name="SAPBEXHLevel1 2 4 3 2" xfId="17691"/>
    <cellStyle name="SAPBEXHLevel1 2 4 3 2 10" xfId="17692"/>
    <cellStyle name="SAPBEXHLevel1 2 4 3 2 2" xfId="17693"/>
    <cellStyle name="SAPBEXHLevel1 2 4 3 2 2 2" xfId="17694"/>
    <cellStyle name="SAPBEXHLevel1 2 4 3 2 2 3" xfId="17695"/>
    <cellStyle name="SAPBEXHLevel1 2 4 3 2 2 4" xfId="17696"/>
    <cellStyle name="SAPBEXHLevel1 2 4 3 2 2 5" xfId="17697"/>
    <cellStyle name="SAPBEXHLevel1 2 4 3 2 2 6" xfId="17698"/>
    <cellStyle name="SAPBEXHLevel1 2 4 3 2 2 7" xfId="17699"/>
    <cellStyle name="SAPBEXHLevel1 2 4 3 2 3" xfId="17700"/>
    <cellStyle name="SAPBEXHLevel1 2 4 3 2 3 2" xfId="17701"/>
    <cellStyle name="SAPBEXHLevel1 2 4 3 2 3 3" xfId="17702"/>
    <cellStyle name="SAPBEXHLevel1 2 4 3 2 3 4" xfId="17703"/>
    <cellStyle name="SAPBEXHLevel1 2 4 3 2 3 5" xfId="17704"/>
    <cellStyle name="SAPBEXHLevel1 2 4 3 2 3 6" xfId="17705"/>
    <cellStyle name="SAPBEXHLevel1 2 4 3 2 3 7" xfId="17706"/>
    <cellStyle name="SAPBEXHLevel1 2 4 3 2 4" xfId="17707"/>
    <cellStyle name="SAPBEXHLevel1 2 4 3 2 5" xfId="17708"/>
    <cellStyle name="SAPBEXHLevel1 2 4 3 2 6" xfId="17709"/>
    <cellStyle name="SAPBEXHLevel1 2 4 3 2 7" xfId="17710"/>
    <cellStyle name="SAPBEXHLevel1 2 4 3 2 8" xfId="17711"/>
    <cellStyle name="SAPBEXHLevel1 2 4 3 2 9" xfId="17712"/>
    <cellStyle name="SAPBEXHLevel1 2 4 3 3" xfId="17713"/>
    <cellStyle name="SAPBEXHLevel1 2 4 3 3 2" xfId="17714"/>
    <cellStyle name="SAPBEXHLevel1 2 4 3 3 3" xfId="17715"/>
    <cellStyle name="SAPBEXHLevel1 2 4 3 3 4" xfId="17716"/>
    <cellStyle name="SAPBEXHLevel1 2 4 3 3 5" xfId="17717"/>
    <cellStyle name="SAPBEXHLevel1 2 4 3 3 6" xfId="17718"/>
    <cellStyle name="SAPBEXHLevel1 2 4 3 3 7" xfId="17719"/>
    <cellStyle name="SAPBEXHLevel1 2 4 3 4" xfId="17720"/>
    <cellStyle name="SAPBEXHLevel1 2 4 3 4 2" xfId="17721"/>
    <cellStyle name="SAPBEXHLevel1 2 4 3 4 3" xfId="17722"/>
    <cellStyle name="SAPBEXHLevel1 2 4 3 4 4" xfId="17723"/>
    <cellStyle name="SAPBEXHLevel1 2 4 3 4 5" xfId="17724"/>
    <cellStyle name="SAPBEXHLevel1 2 4 3 4 6" xfId="17725"/>
    <cellStyle name="SAPBEXHLevel1 2 4 3 4 7" xfId="17726"/>
    <cellStyle name="SAPBEXHLevel1 2 4 3 5" xfId="17727"/>
    <cellStyle name="SAPBEXHLevel1 2 4 3 6" xfId="17728"/>
    <cellStyle name="SAPBEXHLevel1 2 4 3 7" xfId="17729"/>
    <cellStyle name="SAPBEXHLevel1 2 4 3 8" xfId="17730"/>
    <cellStyle name="SAPBEXHLevel1 2 4 3 9" xfId="17731"/>
    <cellStyle name="SAPBEXHLevel1 2 4 4" xfId="17732"/>
    <cellStyle name="SAPBEXHLevel1 2 4 4 10" xfId="17733"/>
    <cellStyle name="SAPBEXHLevel1 2 4 4 11" xfId="17734"/>
    <cellStyle name="SAPBEXHLevel1 2 4 4 12" xfId="17735"/>
    <cellStyle name="SAPBEXHLevel1 2 4 4 13" xfId="17736"/>
    <cellStyle name="SAPBEXHLevel1 2 4 4 14" xfId="17737"/>
    <cellStyle name="SAPBEXHLevel1 2 4 4 2" xfId="17738"/>
    <cellStyle name="SAPBEXHLevel1 2 4 4 2 10" xfId="17739"/>
    <cellStyle name="SAPBEXHLevel1 2 4 4 2 2" xfId="17740"/>
    <cellStyle name="SAPBEXHLevel1 2 4 4 2 2 2" xfId="17741"/>
    <cellStyle name="SAPBEXHLevel1 2 4 4 2 2 3" xfId="17742"/>
    <cellStyle name="SAPBEXHLevel1 2 4 4 2 2 4" xfId="17743"/>
    <cellStyle name="SAPBEXHLevel1 2 4 4 2 2 5" xfId="17744"/>
    <cellStyle name="SAPBEXHLevel1 2 4 4 2 2 6" xfId="17745"/>
    <cellStyle name="SAPBEXHLevel1 2 4 4 2 2 7" xfId="17746"/>
    <cellStyle name="SAPBEXHLevel1 2 4 4 2 3" xfId="17747"/>
    <cellStyle name="SAPBEXHLevel1 2 4 4 2 3 2" xfId="17748"/>
    <cellStyle name="SAPBEXHLevel1 2 4 4 2 3 3" xfId="17749"/>
    <cellStyle name="SAPBEXHLevel1 2 4 4 2 3 4" xfId="17750"/>
    <cellStyle name="SAPBEXHLevel1 2 4 4 2 3 5" xfId="17751"/>
    <cellStyle name="SAPBEXHLevel1 2 4 4 2 3 6" xfId="17752"/>
    <cellStyle name="SAPBEXHLevel1 2 4 4 2 3 7" xfId="17753"/>
    <cellStyle name="SAPBEXHLevel1 2 4 4 2 4" xfId="17754"/>
    <cellStyle name="SAPBEXHLevel1 2 4 4 2 5" xfId="17755"/>
    <cellStyle name="SAPBEXHLevel1 2 4 4 2 6" xfId="17756"/>
    <cellStyle name="SAPBEXHLevel1 2 4 4 2 7" xfId="17757"/>
    <cellStyle name="SAPBEXHLevel1 2 4 4 2 8" xfId="17758"/>
    <cellStyle name="SAPBEXHLevel1 2 4 4 2 9" xfId="17759"/>
    <cellStyle name="SAPBEXHLevel1 2 4 4 3" xfId="17760"/>
    <cellStyle name="SAPBEXHLevel1 2 4 4 3 2" xfId="17761"/>
    <cellStyle name="SAPBEXHLevel1 2 4 4 3 3" xfId="17762"/>
    <cellStyle name="SAPBEXHLevel1 2 4 4 3 4" xfId="17763"/>
    <cellStyle name="SAPBEXHLevel1 2 4 4 3 5" xfId="17764"/>
    <cellStyle name="SAPBEXHLevel1 2 4 4 3 6" xfId="17765"/>
    <cellStyle name="SAPBEXHLevel1 2 4 4 3 7" xfId="17766"/>
    <cellStyle name="SAPBEXHLevel1 2 4 4 4" xfId="17767"/>
    <cellStyle name="SAPBEXHLevel1 2 4 4 4 2" xfId="17768"/>
    <cellStyle name="SAPBEXHLevel1 2 4 4 4 3" xfId="17769"/>
    <cellStyle name="SAPBEXHLevel1 2 4 4 4 4" xfId="17770"/>
    <cellStyle name="SAPBEXHLevel1 2 4 4 4 5" xfId="17771"/>
    <cellStyle name="SAPBEXHLevel1 2 4 4 4 6" xfId="17772"/>
    <cellStyle name="SAPBEXHLevel1 2 4 4 4 7" xfId="17773"/>
    <cellStyle name="SAPBEXHLevel1 2 4 4 5" xfId="17774"/>
    <cellStyle name="SAPBEXHLevel1 2 4 4 6" xfId="17775"/>
    <cellStyle name="SAPBEXHLevel1 2 4 4 7" xfId="17776"/>
    <cellStyle name="SAPBEXHLevel1 2 4 4 8" xfId="17777"/>
    <cellStyle name="SAPBEXHLevel1 2 4 4 9" xfId="17778"/>
    <cellStyle name="SAPBEXHLevel1 2 4 5" xfId="17779"/>
    <cellStyle name="SAPBEXHLevel1 2 4 5 10" xfId="17780"/>
    <cellStyle name="SAPBEXHLevel1 2 4 5 11" xfId="17781"/>
    <cellStyle name="SAPBEXHLevel1 2 4 5 12" xfId="17782"/>
    <cellStyle name="SAPBEXHLevel1 2 4 5 13" xfId="17783"/>
    <cellStyle name="SAPBEXHLevel1 2 4 5 14" xfId="17784"/>
    <cellStyle name="SAPBEXHLevel1 2 4 5 2" xfId="17785"/>
    <cellStyle name="SAPBEXHLevel1 2 4 5 2 10" xfId="17786"/>
    <cellStyle name="SAPBEXHLevel1 2 4 5 2 2" xfId="17787"/>
    <cellStyle name="SAPBEXHLevel1 2 4 5 2 2 2" xfId="17788"/>
    <cellStyle name="SAPBEXHLevel1 2 4 5 2 2 3" xfId="17789"/>
    <cellStyle name="SAPBEXHLevel1 2 4 5 2 2 4" xfId="17790"/>
    <cellStyle name="SAPBEXHLevel1 2 4 5 2 2 5" xfId="17791"/>
    <cellStyle name="SAPBEXHLevel1 2 4 5 2 2 6" xfId="17792"/>
    <cellStyle name="SAPBEXHLevel1 2 4 5 2 2 7" xfId="17793"/>
    <cellStyle name="SAPBEXHLevel1 2 4 5 2 3" xfId="17794"/>
    <cellStyle name="SAPBEXHLevel1 2 4 5 2 3 2" xfId="17795"/>
    <cellStyle name="SAPBEXHLevel1 2 4 5 2 3 3" xfId="17796"/>
    <cellStyle name="SAPBEXHLevel1 2 4 5 2 3 4" xfId="17797"/>
    <cellStyle name="SAPBEXHLevel1 2 4 5 2 3 5" xfId="17798"/>
    <cellStyle name="SAPBEXHLevel1 2 4 5 2 3 6" xfId="17799"/>
    <cellStyle name="SAPBEXHLevel1 2 4 5 2 3 7" xfId="17800"/>
    <cellStyle name="SAPBEXHLevel1 2 4 5 2 4" xfId="17801"/>
    <cellStyle name="SAPBEXHLevel1 2 4 5 2 5" xfId="17802"/>
    <cellStyle name="SAPBEXHLevel1 2 4 5 2 6" xfId="17803"/>
    <cellStyle name="SAPBEXHLevel1 2 4 5 2 7" xfId="17804"/>
    <cellStyle name="SAPBEXHLevel1 2 4 5 2 8" xfId="17805"/>
    <cellStyle name="SAPBEXHLevel1 2 4 5 2 9" xfId="17806"/>
    <cellStyle name="SAPBEXHLevel1 2 4 5 3" xfId="17807"/>
    <cellStyle name="SAPBEXHLevel1 2 4 5 3 2" xfId="17808"/>
    <cellStyle name="SAPBEXHLevel1 2 4 5 3 3" xfId="17809"/>
    <cellStyle name="SAPBEXHLevel1 2 4 5 3 4" xfId="17810"/>
    <cellStyle name="SAPBEXHLevel1 2 4 5 3 5" xfId="17811"/>
    <cellStyle name="SAPBEXHLevel1 2 4 5 3 6" xfId="17812"/>
    <cellStyle name="SAPBEXHLevel1 2 4 5 3 7" xfId="17813"/>
    <cellStyle name="SAPBEXHLevel1 2 4 5 4" xfId="17814"/>
    <cellStyle name="SAPBEXHLevel1 2 4 5 4 2" xfId="17815"/>
    <cellStyle name="SAPBEXHLevel1 2 4 5 4 3" xfId="17816"/>
    <cellStyle name="SAPBEXHLevel1 2 4 5 4 4" xfId="17817"/>
    <cellStyle name="SAPBEXHLevel1 2 4 5 4 5" xfId="17818"/>
    <cellStyle name="SAPBEXHLevel1 2 4 5 4 6" xfId="17819"/>
    <cellStyle name="SAPBEXHLevel1 2 4 5 4 7" xfId="17820"/>
    <cellStyle name="SAPBEXHLevel1 2 4 5 5" xfId="17821"/>
    <cellStyle name="SAPBEXHLevel1 2 4 5 6" xfId="17822"/>
    <cellStyle name="SAPBEXHLevel1 2 4 5 7" xfId="17823"/>
    <cellStyle name="SAPBEXHLevel1 2 4 5 8" xfId="17824"/>
    <cellStyle name="SAPBEXHLevel1 2 4 5 9" xfId="17825"/>
    <cellStyle name="SAPBEXHLevel1 2 4 6" xfId="17826"/>
    <cellStyle name="SAPBEXHLevel1 2 4 6 10" xfId="17827"/>
    <cellStyle name="SAPBEXHLevel1 2 4 6 2" xfId="17828"/>
    <cellStyle name="SAPBEXHLevel1 2 4 6 2 2" xfId="17829"/>
    <cellStyle name="SAPBEXHLevel1 2 4 6 2 3" xfId="17830"/>
    <cellStyle name="SAPBEXHLevel1 2 4 6 2 4" xfId="17831"/>
    <cellStyle name="SAPBEXHLevel1 2 4 6 2 5" xfId="17832"/>
    <cellStyle name="SAPBEXHLevel1 2 4 6 2 6" xfId="17833"/>
    <cellStyle name="SAPBEXHLevel1 2 4 6 2 7" xfId="17834"/>
    <cellStyle name="SAPBEXHLevel1 2 4 6 3" xfId="17835"/>
    <cellStyle name="SAPBEXHLevel1 2 4 6 3 2" xfId="17836"/>
    <cellStyle name="SAPBEXHLevel1 2 4 6 3 3" xfId="17837"/>
    <cellStyle name="SAPBEXHLevel1 2 4 6 3 4" xfId="17838"/>
    <cellStyle name="SAPBEXHLevel1 2 4 6 3 5" xfId="17839"/>
    <cellStyle name="SAPBEXHLevel1 2 4 6 3 6" xfId="17840"/>
    <cellStyle name="SAPBEXHLevel1 2 4 6 3 7" xfId="17841"/>
    <cellStyle name="SAPBEXHLevel1 2 4 6 4" xfId="17842"/>
    <cellStyle name="SAPBEXHLevel1 2 4 6 5" xfId="17843"/>
    <cellStyle name="SAPBEXHLevel1 2 4 6 6" xfId="17844"/>
    <cellStyle name="SAPBEXHLevel1 2 4 6 7" xfId="17845"/>
    <cellStyle name="SAPBEXHLevel1 2 4 6 8" xfId="17846"/>
    <cellStyle name="SAPBEXHLevel1 2 4 6 9" xfId="17847"/>
    <cellStyle name="SAPBEXHLevel1 2 4 7" xfId="17848"/>
    <cellStyle name="SAPBEXHLevel1 2 4 7 2" xfId="17849"/>
    <cellStyle name="SAPBEXHLevel1 2 4 7 3" xfId="17850"/>
    <cellStyle name="SAPBEXHLevel1 2 4 7 4" xfId="17851"/>
    <cellStyle name="SAPBEXHLevel1 2 4 7 5" xfId="17852"/>
    <cellStyle name="SAPBEXHLevel1 2 4 7 6" xfId="17853"/>
    <cellStyle name="SAPBEXHLevel1 2 4 7 7" xfId="17854"/>
    <cellStyle name="SAPBEXHLevel1 2 4 8" xfId="17855"/>
    <cellStyle name="SAPBEXHLevel1 2 4 8 2" xfId="17856"/>
    <cellStyle name="SAPBEXHLevel1 2 4 8 3" xfId="17857"/>
    <cellStyle name="SAPBEXHLevel1 2 4 8 4" xfId="17858"/>
    <cellStyle name="SAPBEXHLevel1 2 4 8 5" xfId="17859"/>
    <cellStyle name="SAPBEXHLevel1 2 4 8 6" xfId="17860"/>
    <cellStyle name="SAPBEXHLevel1 2 4 8 7" xfId="17861"/>
    <cellStyle name="SAPBEXHLevel1 2 4 9" xfId="17862"/>
    <cellStyle name="SAPBEXHLevel1 2 5" xfId="17863"/>
    <cellStyle name="SAPBEXHLevel1 2 5 10" xfId="17864"/>
    <cellStyle name="SAPBEXHLevel1 2 5 11" xfId="17865"/>
    <cellStyle name="SAPBEXHLevel1 2 5 12" xfId="17866"/>
    <cellStyle name="SAPBEXHLevel1 2 5 13" xfId="17867"/>
    <cellStyle name="SAPBEXHLevel1 2 5 14" xfId="17868"/>
    <cellStyle name="SAPBEXHLevel1 2 5 2" xfId="17869"/>
    <cellStyle name="SAPBEXHLevel1 2 5 2 10" xfId="17870"/>
    <cellStyle name="SAPBEXHLevel1 2 5 2 2" xfId="17871"/>
    <cellStyle name="SAPBEXHLevel1 2 5 2 2 2" xfId="17872"/>
    <cellStyle name="SAPBEXHLevel1 2 5 2 2 3" xfId="17873"/>
    <cellStyle name="SAPBEXHLevel1 2 5 2 2 4" xfId="17874"/>
    <cellStyle name="SAPBEXHLevel1 2 5 2 2 5" xfId="17875"/>
    <cellStyle name="SAPBEXHLevel1 2 5 2 2 6" xfId="17876"/>
    <cellStyle name="SAPBEXHLevel1 2 5 2 2 7" xfId="17877"/>
    <cellStyle name="SAPBEXHLevel1 2 5 2 3" xfId="17878"/>
    <cellStyle name="SAPBEXHLevel1 2 5 2 3 2" xfId="17879"/>
    <cellStyle name="SAPBEXHLevel1 2 5 2 3 3" xfId="17880"/>
    <cellStyle name="SAPBEXHLevel1 2 5 2 3 4" xfId="17881"/>
    <cellStyle name="SAPBEXHLevel1 2 5 2 3 5" xfId="17882"/>
    <cellStyle name="SAPBEXHLevel1 2 5 2 3 6" xfId="17883"/>
    <cellStyle name="SAPBEXHLevel1 2 5 2 3 7" xfId="17884"/>
    <cellStyle name="SAPBEXHLevel1 2 5 2 4" xfId="17885"/>
    <cellStyle name="SAPBEXHLevel1 2 5 2 5" xfId="17886"/>
    <cellStyle name="SAPBEXHLevel1 2 5 2 6" xfId="17887"/>
    <cellStyle name="SAPBEXHLevel1 2 5 2 7" xfId="17888"/>
    <cellStyle name="SAPBEXHLevel1 2 5 2 8" xfId="17889"/>
    <cellStyle name="SAPBEXHLevel1 2 5 2 9" xfId="17890"/>
    <cellStyle name="SAPBEXHLevel1 2 5 3" xfId="17891"/>
    <cellStyle name="SAPBEXHLevel1 2 5 3 2" xfId="17892"/>
    <cellStyle name="SAPBEXHLevel1 2 5 3 3" xfId="17893"/>
    <cellStyle name="SAPBEXHLevel1 2 5 3 4" xfId="17894"/>
    <cellStyle name="SAPBEXHLevel1 2 5 3 5" xfId="17895"/>
    <cellStyle name="SAPBEXHLevel1 2 5 3 6" xfId="17896"/>
    <cellStyle name="SAPBEXHLevel1 2 5 3 7" xfId="17897"/>
    <cellStyle name="SAPBEXHLevel1 2 5 4" xfId="17898"/>
    <cellStyle name="SAPBEXHLevel1 2 5 4 2" xfId="17899"/>
    <cellStyle name="SAPBEXHLevel1 2 5 4 3" xfId="17900"/>
    <cellStyle name="SAPBEXHLevel1 2 5 4 4" xfId="17901"/>
    <cellStyle name="SAPBEXHLevel1 2 5 4 5" xfId="17902"/>
    <cellStyle name="SAPBEXHLevel1 2 5 4 6" xfId="17903"/>
    <cellStyle name="SAPBEXHLevel1 2 5 4 7" xfId="17904"/>
    <cellStyle name="SAPBEXHLevel1 2 5 5" xfId="17905"/>
    <cellStyle name="SAPBEXHLevel1 2 5 6" xfId="17906"/>
    <cellStyle name="SAPBEXHLevel1 2 5 7" xfId="17907"/>
    <cellStyle name="SAPBEXHLevel1 2 5 8" xfId="17908"/>
    <cellStyle name="SAPBEXHLevel1 2 5 9" xfId="17909"/>
    <cellStyle name="SAPBEXHLevel1 2 6" xfId="17910"/>
    <cellStyle name="SAPBEXHLevel1 2 6 10" xfId="17911"/>
    <cellStyle name="SAPBEXHLevel1 2 6 2" xfId="17912"/>
    <cellStyle name="SAPBEXHLevel1 2 6 2 2" xfId="17913"/>
    <cellStyle name="SAPBEXHLevel1 2 6 2 3" xfId="17914"/>
    <cellStyle name="SAPBEXHLevel1 2 6 2 4" xfId="17915"/>
    <cellStyle name="SAPBEXHLevel1 2 6 2 5" xfId="17916"/>
    <cellStyle name="SAPBEXHLevel1 2 6 2 6" xfId="17917"/>
    <cellStyle name="SAPBEXHLevel1 2 6 2 7" xfId="17918"/>
    <cellStyle name="SAPBEXHLevel1 2 6 3" xfId="17919"/>
    <cellStyle name="SAPBEXHLevel1 2 6 3 2" xfId="17920"/>
    <cellStyle name="SAPBEXHLevel1 2 6 3 3" xfId="17921"/>
    <cellStyle name="SAPBEXHLevel1 2 6 3 4" xfId="17922"/>
    <cellStyle name="SAPBEXHLevel1 2 6 3 5" xfId="17923"/>
    <cellStyle name="SAPBEXHLevel1 2 6 3 6" xfId="17924"/>
    <cellStyle name="SAPBEXHLevel1 2 6 3 7" xfId="17925"/>
    <cellStyle name="SAPBEXHLevel1 2 6 4" xfId="17926"/>
    <cellStyle name="SAPBEXHLevel1 2 6 5" xfId="17927"/>
    <cellStyle name="SAPBEXHLevel1 2 6 6" xfId="17928"/>
    <cellStyle name="SAPBEXHLevel1 2 6 7" xfId="17929"/>
    <cellStyle name="SAPBEXHLevel1 2 6 8" xfId="17930"/>
    <cellStyle name="SAPBEXHLevel1 2 6 9" xfId="17931"/>
    <cellStyle name="SAPBEXHLevel1 2 7" xfId="17932"/>
    <cellStyle name="SAPBEXHLevel1 2 7 2" xfId="17933"/>
    <cellStyle name="SAPBEXHLevel1 2 7 3" xfId="17934"/>
    <cellStyle name="SAPBEXHLevel1 2 7 4" xfId="17935"/>
    <cellStyle name="SAPBEXHLevel1 2 7 5" xfId="17936"/>
    <cellStyle name="SAPBEXHLevel1 2 7 6" xfId="17937"/>
    <cellStyle name="SAPBEXHLevel1 2 7 7" xfId="17938"/>
    <cellStyle name="SAPBEXHLevel1 2 8" xfId="17939"/>
    <cellStyle name="SAPBEXHLevel1 2 8 2" xfId="17940"/>
    <cellStyle name="SAPBEXHLevel1 2 8 3" xfId="17941"/>
    <cellStyle name="SAPBEXHLevel1 2 8 4" xfId="17942"/>
    <cellStyle name="SAPBEXHLevel1 2 8 5" xfId="17943"/>
    <cellStyle name="SAPBEXHLevel1 2 8 6" xfId="17944"/>
    <cellStyle name="SAPBEXHLevel1 2 8 7" xfId="17945"/>
    <cellStyle name="SAPBEXHLevel1 2 9" xfId="17946"/>
    <cellStyle name="SAPBEXHLevel1 3" xfId="17947"/>
    <cellStyle name="SAPBEXHLevel1 3 10" xfId="17948"/>
    <cellStyle name="SAPBEXHLevel1 3 11" xfId="17949"/>
    <cellStyle name="SAPBEXHLevel1 3 12" xfId="17950"/>
    <cellStyle name="SAPBEXHLevel1 3 2" xfId="17951"/>
    <cellStyle name="SAPBEXHLevel1 3 2 10" xfId="17952"/>
    <cellStyle name="SAPBEXHLevel1 3 2 11" xfId="17953"/>
    <cellStyle name="SAPBEXHLevel1 3 2 12" xfId="17954"/>
    <cellStyle name="SAPBEXHLevel1 3 2 13" xfId="17955"/>
    <cellStyle name="SAPBEXHLevel1 3 2 14" xfId="17956"/>
    <cellStyle name="SAPBEXHLevel1 3 2 15" xfId="17957"/>
    <cellStyle name="SAPBEXHLevel1 3 2 16" xfId="17958"/>
    <cellStyle name="SAPBEXHLevel1 3 2 2" xfId="17959"/>
    <cellStyle name="SAPBEXHLevel1 3 2 2 10" xfId="17960"/>
    <cellStyle name="SAPBEXHLevel1 3 2 2 11" xfId="17961"/>
    <cellStyle name="SAPBEXHLevel1 3 2 2 12" xfId="17962"/>
    <cellStyle name="SAPBEXHLevel1 3 2 2 13" xfId="17963"/>
    <cellStyle name="SAPBEXHLevel1 3 2 2 14" xfId="17964"/>
    <cellStyle name="SAPBEXHLevel1 3 2 2 2" xfId="17965"/>
    <cellStyle name="SAPBEXHLevel1 3 2 2 2 10" xfId="17966"/>
    <cellStyle name="SAPBEXHLevel1 3 2 2 2 2" xfId="17967"/>
    <cellStyle name="SAPBEXHLevel1 3 2 2 2 2 2" xfId="17968"/>
    <cellStyle name="SAPBEXHLevel1 3 2 2 2 2 3" xfId="17969"/>
    <cellStyle name="SAPBEXHLevel1 3 2 2 2 2 4" xfId="17970"/>
    <cellStyle name="SAPBEXHLevel1 3 2 2 2 2 5" xfId="17971"/>
    <cellStyle name="SAPBEXHLevel1 3 2 2 2 2 6" xfId="17972"/>
    <cellStyle name="SAPBEXHLevel1 3 2 2 2 2 7" xfId="17973"/>
    <cellStyle name="SAPBEXHLevel1 3 2 2 2 3" xfId="17974"/>
    <cellStyle name="SAPBEXHLevel1 3 2 2 2 3 2" xfId="17975"/>
    <cellStyle name="SAPBEXHLevel1 3 2 2 2 3 3" xfId="17976"/>
    <cellStyle name="SAPBEXHLevel1 3 2 2 2 3 4" xfId="17977"/>
    <cellStyle name="SAPBEXHLevel1 3 2 2 2 3 5" xfId="17978"/>
    <cellStyle name="SAPBEXHLevel1 3 2 2 2 3 6" xfId="17979"/>
    <cellStyle name="SAPBEXHLevel1 3 2 2 2 3 7" xfId="17980"/>
    <cellStyle name="SAPBEXHLevel1 3 2 2 2 4" xfId="17981"/>
    <cellStyle name="SAPBEXHLevel1 3 2 2 2 5" xfId="17982"/>
    <cellStyle name="SAPBEXHLevel1 3 2 2 2 6" xfId="17983"/>
    <cellStyle name="SAPBEXHLevel1 3 2 2 2 7" xfId="17984"/>
    <cellStyle name="SAPBEXHLevel1 3 2 2 2 8" xfId="17985"/>
    <cellStyle name="SAPBEXHLevel1 3 2 2 2 9" xfId="17986"/>
    <cellStyle name="SAPBEXHLevel1 3 2 2 3" xfId="17987"/>
    <cellStyle name="SAPBEXHLevel1 3 2 2 3 2" xfId="17988"/>
    <cellStyle name="SAPBEXHLevel1 3 2 2 3 3" xfId="17989"/>
    <cellStyle name="SAPBEXHLevel1 3 2 2 3 4" xfId="17990"/>
    <cellStyle name="SAPBEXHLevel1 3 2 2 3 5" xfId="17991"/>
    <cellStyle name="SAPBEXHLevel1 3 2 2 3 6" xfId="17992"/>
    <cellStyle name="SAPBEXHLevel1 3 2 2 3 7" xfId="17993"/>
    <cellStyle name="SAPBEXHLevel1 3 2 2 4" xfId="17994"/>
    <cellStyle name="SAPBEXHLevel1 3 2 2 4 2" xfId="17995"/>
    <cellStyle name="SAPBEXHLevel1 3 2 2 4 3" xfId="17996"/>
    <cellStyle name="SAPBEXHLevel1 3 2 2 4 4" xfId="17997"/>
    <cellStyle name="SAPBEXHLevel1 3 2 2 4 5" xfId="17998"/>
    <cellStyle name="SAPBEXHLevel1 3 2 2 4 6" xfId="17999"/>
    <cellStyle name="SAPBEXHLevel1 3 2 2 4 7" xfId="18000"/>
    <cellStyle name="SAPBEXHLevel1 3 2 2 5" xfId="18001"/>
    <cellStyle name="SAPBEXHLevel1 3 2 2 6" xfId="18002"/>
    <cellStyle name="SAPBEXHLevel1 3 2 2 7" xfId="18003"/>
    <cellStyle name="SAPBEXHLevel1 3 2 2 8" xfId="18004"/>
    <cellStyle name="SAPBEXHLevel1 3 2 2 9" xfId="18005"/>
    <cellStyle name="SAPBEXHLevel1 3 2 3" xfId="18006"/>
    <cellStyle name="SAPBEXHLevel1 3 2 3 10" xfId="18007"/>
    <cellStyle name="SAPBEXHLevel1 3 2 3 11" xfId="18008"/>
    <cellStyle name="SAPBEXHLevel1 3 2 3 12" xfId="18009"/>
    <cellStyle name="SAPBEXHLevel1 3 2 3 13" xfId="18010"/>
    <cellStyle name="SAPBEXHLevel1 3 2 3 14" xfId="18011"/>
    <cellStyle name="SAPBEXHLevel1 3 2 3 2" xfId="18012"/>
    <cellStyle name="SAPBEXHLevel1 3 2 3 2 10" xfId="18013"/>
    <cellStyle name="SAPBEXHLevel1 3 2 3 2 2" xfId="18014"/>
    <cellStyle name="SAPBEXHLevel1 3 2 3 2 2 2" xfId="18015"/>
    <cellStyle name="SAPBEXHLevel1 3 2 3 2 2 3" xfId="18016"/>
    <cellStyle name="SAPBEXHLevel1 3 2 3 2 2 4" xfId="18017"/>
    <cellStyle name="SAPBEXHLevel1 3 2 3 2 2 5" xfId="18018"/>
    <cellStyle name="SAPBEXHLevel1 3 2 3 2 2 6" xfId="18019"/>
    <cellStyle name="SAPBEXHLevel1 3 2 3 2 2 7" xfId="18020"/>
    <cellStyle name="SAPBEXHLevel1 3 2 3 2 3" xfId="18021"/>
    <cellStyle name="SAPBEXHLevel1 3 2 3 2 3 2" xfId="18022"/>
    <cellStyle name="SAPBEXHLevel1 3 2 3 2 3 3" xfId="18023"/>
    <cellStyle name="SAPBEXHLevel1 3 2 3 2 3 4" xfId="18024"/>
    <cellStyle name="SAPBEXHLevel1 3 2 3 2 3 5" xfId="18025"/>
    <cellStyle name="SAPBEXHLevel1 3 2 3 2 3 6" xfId="18026"/>
    <cellStyle name="SAPBEXHLevel1 3 2 3 2 3 7" xfId="18027"/>
    <cellStyle name="SAPBEXHLevel1 3 2 3 2 4" xfId="18028"/>
    <cellStyle name="SAPBEXHLevel1 3 2 3 2 5" xfId="18029"/>
    <cellStyle name="SAPBEXHLevel1 3 2 3 2 6" xfId="18030"/>
    <cellStyle name="SAPBEXHLevel1 3 2 3 2 7" xfId="18031"/>
    <cellStyle name="SAPBEXHLevel1 3 2 3 2 8" xfId="18032"/>
    <cellStyle name="SAPBEXHLevel1 3 2 3 2 9" xfId="18033"/>
    <cellStyle name="SAPBEXHLevel1 3 2 3 3" xfId="18034"/>
    <cellStyle name="SAPBEXHLevel1 3 2 3 3 2" xfId="18035"/>
    <cellStyle name="SAPBEXHLevel1 3 2 3 3 3" xfId="18036"/>
    <cellStyle name="SAPBEXHLevel1 3 2 3 3 4" xfId="18037"/>
    <cellStyle name="SAPBEXHLevel1 3 2 3 3 5" xfId="18038"/>
    <cellStyle name="SAPBEXHLevel1 3 2 3 3 6" xfId="18039"/>
    <cellStyle name="SAPBEXHLevel1 3 2 3 3 7" xfId="18040"/>
    <cellStyle name="SAPBEXHLevel1 3 2 3 4" xfId="18041"/>
    <cellStyle name="SAPBEXHLevel1 3 2 3 4 2" xfId="18042"/>
    <cellStyle name="SAPBEXHLevel1 3 2 3 4 3" xfId="18043"/>
    <cellStyle name="SAPBEXHLevel1 3 2 3 4 4" xfId="18044"/>
    <cellStyle name="SAPBEXHLevel1 3 2 3 4 5" xfId="18045"/>
    <cellStyle name="SAPBEXHLevel1 3 2 3 4 6" xfId="18046"/>
    <cellStyle name="SAPBEXHLevel1 3 2 3 4 7" xfId="18047"/>
    <cellStyle name="SAPBEXHLevel1 3 2 3 5" xfId="18048"/>
    <cellStyle name="SAPBEXHLevel1 3 2 3 6" xfId="18049"/>
    <cellStyle name="SAPBEXHLevel1 3 2 3 7" xfId="18050"/>
    <cellStyle name="SAPBEXHLevel1 3 2 3 8" xfId="18051"/>
    <cellStyle name="SAPBEXHLevel1 3 2 3 9" xfId="18052"/>
    <cellStyle name="SAPBEXHLevel1 3 2 4" xfId="18053"/>
    <cellStyle name="SAPBEXHLevel1 3 2 4 10" xfId="18054"/>
    <cellStyle name="SAPBEXHLevel1 3 2 4 11" xfId="18055"/>
    <cellStyle name="SAPBEXHLevel1 3 2 4 12" xfId="18056"/>
    <cellStyle name="SAPBEXHLevel1 3 2 4 13" xfId="18057"/>
    <cellStyle name="SAPBEXHLevel1 3 2 4 14" xfId="18058"/>
    <cellStyle name="SAPBEXHLevel1 3 2 4 2" xfId="18059"/>
    <cellStyle name="SAPBEXHLevel1 3 2 4 2 10" xfId="18060"/>
    <cellStyle name="SAPBEXHLevel1 3 2 4 2 2" xfId="18061"/>
    <cellStyle name="SAPBEXHLevel1 3 2 4 2 2 2" xfId="18062"/>
    <cellStyle name="SAPBEXHLevel1 3 2 4 2 2 3" xfId="18063"/>
    <cellStyle name="SAPBEXHLevel1 3 2 4 2 2 4" xfId="18064"/>
    <cellStyle name="SAPBEXHLevel1 3 2 4 2 2 5" xfId="18065"/>
    <cellStyle name="SAPBEXHLevel1 3 2 4 2 2 6" xfId="18066"/>
    <cellStyle name="SAPBEXHLevel1 3 2 4 2 2 7" xfId="18067"/>
    <cellStyle name="SAPBEXHLevel1 3 2 4 2 3" xfId="18068"/>
    <cellStyle name="SAPBEXHLevel1 3 2 4 2 3 2" xfId="18069"/>
    <cellStyle name="SAPBEXHLevel1 3 2 4 2 3 3" xfId="18070"/>
    <cellStyle name="SAPBEXHLevel1 3 2 4 2 3 4" xfId="18071"/>
    <cellStyle name="SAPBEXHLevel1 3 2 4 2 3 5" xfId="18072"/>
    <cellStyle name="SAPBEXHLevel1 3 2 4 2 3 6" xfId="18073"/>
    <cellStyle name="SAPBEXHLevel1 3 2 4 2 3 7" xfId="18074"/>
    <cellStyle name="SAPBEXHLevel1 3 2 4 2 4" xfId="18075"/>
    <cellStyle name="SAPBEXHLevel1 3 2 4 2 5" xfId="18076"/>
    <cellStyle name="SAPBEXHLevel1 3 2 4 2 6" xfId="18077"/>
    <cellStyle name="SAPBEXHLevel1 3 2 4 2 7" xfId="18078"/>
    <cellStyle name="SAPBEXHLevel1 3 2 4 2 8" xfId="18079"/>
    <cellStyle name="SAPBEXHLevel1 3 2 4 2 9" xfId="18080"/>
    <cellStyle name="SAPBEXHLevel1 3 2 4 3" xfId="18081"/>
    <cellStyle name="SAPBEXHLevel1 3 2 4 3 2" xfId="18082"/>
    <cellStyle name="SAPBEXHLevel1 3 2 4 3 3" xfId="18083"/>
    <cellStyle name="SAPBEXHLevel1 3 2 4 3 4" xfId="18084"/>
    <cellStyle name="SAPBEXHLevel1 3 2 4 3 5" xfId="18085"/>
    <cellStyle name="SAPBEXHLevel1 3 2 4 3 6" xfId="18086"/>
    <cellStyle name="SAPBEXHLevel1 3 2 4 3 7" xfId="18087"/>
    <cellStyle name="SAPBEXHLevel1 3 2 4 4" xfId="18088"/>
    <cellStyle name="SAPBEXHLevel1 3 2 4 4 2" xfId="18089"/>
    <cellStyle name="SAPBEXHLevel1 3 2 4 4 3" xfId="18090"/>
    <cellStyle name="SAPBEXHLevel1 3 2 4 4 4" xfId="18091"/>
    <cellStyle name="SAPBEXHLevel1 3 2 4 4 5" xfId="18092"/>
    <cellStyle name="SAPBEXHLevel1 3 2 4 4 6" xfId="18093"/>
    <cellStyle name="SAPBEXHLevel1 3 2 4 4 7" xfId="18094"/>
    <cellStyle name="SAPBEXHLevel1 3 2 4 5" xfId="18095"/>
    <cellStyle name="SAPBEXHLevel1 3 2 4 6" xfId="18096"/>
    <cellStyle name="SAPBEXHLevel1 3 2 4 7" xfId="18097"/>
    <cellStyle name="SAPBEXHLevel1 3 2 4 8" xfId="18098"/>
    <cellStyle name="SAPBEXHLevel1 3 2 4 9" xfId="18099"/>
    <cellStyle name="SAPBEXHLevel1 3 2 5" xfId="18100"/>
    <cellStyle name="SAPBEXHLevel1 3 2 5 10" xfId="18101"/>
    <cellStyle name="SAPBEXHLevel1 3 2 5 11" xfId="18102"/>
    <cellStyle name="SAPBEXHLevel1 3 2 5 12" xfId="18103"/>
    <cellStyle name="SAPBEXHLevel1 3 2 5 13" xfId="18104"/>
    <cellStyle name="SAPBEXHLevel1 3 2 5 14" xfId="18105"/>
    <cellStyle name="SAPBEXHLevel1 3 2 5 2" xfId="18106"/>
    <cellStyle name="SAPBEXHLevel1 3 2 5 2 10" xfId="18107"/>
    <cellStyle name="SAPBEXHLevel1 3 2 5 2 2" xfId="18108"/>
    <cellStyle name="SAPBEXHLevel1 3 2 5 2 2 2" xfId="18109"/>
    <cellStyle name="SAPBEXHLevel1 3 2 5 2 2 3" xfId="18110"/>
    <cellStyle name="SAPBEXHLevel1 3 2 5 2 2 4" xfId="18111"/>
    <cellStyle name="SAPBEXHLevel1 3 2 5 2 2 5" xfId="18112"/>
    <cellStyle name="SAPBEXHLevel1 3 2 5 2 2 6" xfId="18113"/>
    <cellStyle name="SAPBEXHLevel1 3 2 5 2 2 7" xfId="18114"/>
    <cellStyle name="SAPBEXHLevel1 3 2 5 2 3" xfId="18115"/>
    <cellStyle name="SAPBEXHLevel1 3 2 5 2 3 2" xfId="18116"/>
    <cellStyle name="SAPBEXHLevel1 3 2 5 2 3 3" xfId="18117"/>
    <cellStyle name="SAPBEXHLevel1 3 2 5 2 3 4" xfId="18118"/>
    <cellStyle name="SAPBEXHLevel1 3 2 5 2 3 5" xfId="18119"/>
    <cellStyle name="SAPBEXHLevel1 3 2 5 2 3 6" xfId="18120"/>
    <cellStyle name="SAPBEXHLevel1 3 2 5 2 3 7" xfId="18121"/>
    <cellStyle name="SAPBEXHLevel1 3 2 5 2 4" xfId="18122"/>
    <cellStyle name="SAPBEXHLevel1 3 2 5 2 5" xfId="18123"/>
    <cellStyle name="SAPBEXHLevel1 3 2 5 2 6" xfId="18124"/>
    <cellStyle name="SAPBEXHLevel1 3 2 5 2 7" xfId="18125"/>
    <cellStyle name="SAPBEXHLevel1 3 2 5 2 8" xfId="18126"/>
    <cellStyle name="SAPBEXHLevel1 3 2 5 2 9" xfId="18127"/>
    <cellStyle name="SAPBEXHLevel1 3 2 5 3" xfId="18128"/>
    <cellStyle name="SAPBEXHLevel1 3 2 5 3 2" xfId="18129"/>
    <cellStyle name="SAPBEXHLevel1 3 2 5 3 3" xfId="18130"/>
    <cellStyle name="SAPBEXHLevel1 3 2 5 3 4" xfId="18131"/>
    <cellStyle name="SAPBEXHLevel1 3 2 5 3 5" xfId="18132"/>
    <cellStyle name="SAPBEXHLevel1 3 2 5 3 6" xfId="18133"/>
    <cellStyle name="SAPBEXHLevel1 3 2 5 3 7" xfId="18134"/>
    <cellStyle name="SAPBEXHLevel1 3 2 5 4" xfId="18135"/>
    <cellStyle name="SAPBEXHLevel1 3 2 5 4 2" xfId="18136"/>
    <cellStyle name="SAPBEXHLevel1 3 2 5 4 3" xfId="18137"/>
    <cellStyle name="SAPBEXHLevel1 3 2 5 4 4" xfId="18138"/>
    <cellStyle name="SAPBEXHLevel1 3 2 5 4 5" xfId="18139"/>
    <cellStyle name="SAPBEXHLevel1 3 2 5 4 6" xfId="18140"/>
    <cellStyle name="SAPBEXHLevel1 3 2 5 4 7" xfId="18141"/>
    <cellStyle name="SAPBEXHLevel1 3 2 5 5" xfId="18142"/>
    <cellStyle name="SAPBEXHLevel1 3 2 5 6" xfId="18143"/>
    <cellStyle name="SAPBEXHLevel1 3 2 5 7" xfId="18144"/>
    <cellStyle name="SAPBEXHLevel1 3 2 5 8" xfId="18145"/>
    <cellStyle name="SAPBEXHLevel1 3 2 5 9" xfId="18146"/>
    <cellStyle name="SAPBEXHLevel1 3 2 6" xfId="18147"/>
    <cellStyle name="SAPBEXHLevel1 3 2 6 10" xfId="18148"/>
    <cellStyle name="SAPBEXHLevel1 3 2 6 2" xfId="18149"/>
    <cellStyle name="SAPBEXHLevel1 3 2 6 2 2" xfId="18150"/>
    <cellStyle name="SAPBEXHLevel1 3 2 6 2 3" xfId="18151"/>
    <cellStyle name="SAPBEXHLevel1 3 2 6 2 4" xfId="18152"/>
    <cellStyle name="SAPBEXHLevel1 3 2 6 2 5" xfId="18153"/>
    <cellStyle name="SAPBEXHLevel1 3 2 6 2 6" xfId="18154"/>
    <cellStyle name="SAPBEXHLevel1 3 2 6 2 7" xfId="18155"/>
    <cellStyle name="SAPBEXHLevel1 3 2 6 3" xfId="18156"/>
    <cellStyle name="SAPBEXHLevel1 3 2 6 3 2" xfId="18157"/>
    <cellStyle name="SAPBEXHLevel1 3 2 6 3 3" xfId="18158"/>
    <cellStyle name="SAPBEXHLevel1 3 2 6 3 4" xfId="18159"/>
    <cellStyle name="SAPBEXHLevel1 3 2 6 3 5" xfId="18160"/>
    <cellStyle name="SAPBEXHLevel1 3 2 6 3 6" xfId="18161"/>
    <cellStyle name="SAPBEXHLevel1 3 2 6 3 7" xfId="18162"/>
    <cellStyle name="SAPBEXHLevel1 3 2 6 4" xfId="18163"/>
    <cellStyle name="SAPBEXHLevel1 3 2 6 5" xfId="18164"/>
    <cellStyle name="SAPBEXHLevel1 3 2 6 6" xfId="18165"/>
    <cellStyle name="SAPBEXHLevel1 3 2 6 7" xfId="18166"/>
    <cellStyle name="SAPBEXHLevel1 3 2 6 8" xfId="18167"/>
    <cellStyle name="SAPBEXHLevel1 3 2 6 9" xfId="18168"/>
    <cellStyle name="SAPBEXHLevel1 3 2 7" xfId="18169"/>
    <cellStyle name="SAPBEXHLevel1 3 2 7 2" xfId="18170"/>
    <cellStyle name="SAPBEXHLevel1 3 2 7 3" xfId="18171"/>
    <cellStyle name="SAPBEXHLevel1 3 2 7 4" xfId="18172"/>
    <cellStyle name="SAPBEXHLevel1 3 2 7 5" xfId="18173"/>
    <cellStyle name="SAPBEXHLevel1 3 2 7 6" xfId="18174"/>
    <cellStyle name="SAPBEXHLevel1 3 2 7 7" xfId="18175"/>
    <cellStyle name="SAPBEXHLevel1 3 2 8" xfId="18176"/>
    <cellStyle name="SAPBEXHLevel1 3 2 8 2" xfId="18177"/>
    <cellStyle name="SAPBEXHLevel1 3 2 8 3" xfId="18178"/>
    <cellStyle name="SAPBEXHLevel1 3 2 8 4" xfId="18179"/>
    <cellStyle name="SAPBEXHLevel1 3 2 8 5" xfId="18180"/>
    <cellStyle name="SAPBEXHLevel1 3 2 8 6" xfId="18181"/>
    <cellStyle name="SAPBEXHLevel1 3 2 8 7" xfId="18182"/>
    <cellStyle name="SAPBEXHLevel1 3 2 9" xfId="18183"/>
    <cellStyle name="SAPBEXHLevel1 3 3" xfId="18184"/>
    <cellStyle name="SAPBEXHLevel1 3 3 10" xfId="18185"/>
    <cellStyle name="SAPBEXHLevel1 3 3 11" xfId="18186"/>
    <cellStyle name="SAPBEXHLevel1 3 3 12" xfId="18187"/>
    <cellStyle name="SAPBEXHLevel1 3 3 13" xfId="18188"/>
    <cellStyle name="SAPBEXHLevel1 3 3 14" xfId="18189"/>
    <cellStyle name="SAPBEXHLevel1 3 3 15" xfId="18190"/>
    <cellStyle name="SAPBEXHLevel1 3 3 2" xfId="18191"/>
    <cellStyle name="SAPBEXHLevel1 3 3 2 10" xfId="18192"/>
    <cellStyle name="SAPBEXHLevel1 3 3 2 11" xfId="18193"/>
    <cellStyle name="SAPBEXHLevel1 3 3 2 12" xfId="18194"/>
    <cellStyle name="SAPBEXHLevel1 3 3 2 13" xfId="18195"/>
    <cellStyle name="SAPBEXHLevel1 3 3 2 14" xfId="18196"/>
    <cellStyle name="SAPBEXHLevel1 3 3 2 2" xfId="18197"/>
    <cellStyle name="SAPBEXHLevel1 3 3 2 2 10" xfId="18198"/>
    <cellStyle name="SAPBEXHLevel1 3 3 2 2 2" xfId="18199"/>
    <cellStyle name="SAPBEXHLevel1 3 3 2 2 2 2" xfId="18200"/>
    <cellStyle name="SAPBEXHLevel1 3 3 2 2 2 3" xfId="18201"/>
    <cellStyle name="SAPBEXHLevel1 3 3 2 2 2 4" xfId="18202"/>
    <cellStyle name="SAPBEXHLevel1 3 3 2 2 2 5" xfId="18203"/>
    <cellStyle name="SAPBEXHLevel1 3 3 2 2 2 6" xfId="18204"/>
    <cellStyle name="SAPBEXHLevel1 3 3 2 2 2 7" xfId="18205"/>
    <cellStyle name="SAPBEXHLevel1 3 3 2 2 3" xfId="18206"/>
    <cellStyle name="SAPBEXHLevel1 3 3 2 2 3 2" xfId="18207"/>
    <cellStyle name="SAPBEXHLevel1 3 3 2 2 3 3" xfId="18208"/>
    <cellStyle name="SAPBEXHLevel1 3 3 2 2 3 4" xfId="18209"/>
    <cellStyle name="SAPBEXHLevel1 3 3 2 2 3 5" xfId="18210"/>
    <cellStyle name="SAPBEXHLevel1 3 3 2 2 3 6" xfId="18211"/>
    <cellStyle name="SAPBEXHLevel1 3 3 2 2 3 7" xfId="18212"/>
    <cellStyle name="SAPBEXHLevel1 3 3 2 2 4" xfId="18213"/>
    <cellStyle name="SAPBEXHLevel1 3 3 2 2 5" xfId="18214"/>
    <cellStyle name="SAPBEXHLevel1 3 3 2 2 6" xfId="18215"/>
    <cellStyle name="SAPBEXHLevel1 3 3 2 2 7" xfId="18216"/>
    <cellStyle name="SAPBEXHLevel1 3 3 2 2 8" xfId="18217"/>
    <cellStyle name="SAPBEXHLevel1 3 3 2 2 9" xfId="18218"/>
    <cellStyle name="SAPBEXHLevel1 3 3 2 3" xfId="18219"/>
    <cellStyle name="SAPBEXHLevel1 3 3 2 3 2" xfId="18220"/>
    <cellStyle name="SAPBEXHLevel1 3 3 2 3 3" xfId="18221"/>
    <cellStyle name="SAPBEXHLevel1 3 3 2 3 4" xfId="18222"/>
    <cellStyle name="SAPBEXHLevel1 3 3 2 3 5" xfId="18223"/>
    <cellStyle name="SAPBEXHLevel1 3 3 2 3 6" xfId="18224"/>
    <cellStyle name="SAPBEXHLevel1 3 3 2 3 7" xfId="18225"/>
    <cellStyle name="SAPBEXHLevel1 3 3 2 4" xfId="18226"/>
    <cellStyle name="SAPBEXHLevel1 3 3 2 4 2" xfId="18227"/>
    <cellStyle name="SAPBEXHLevel1 3 3 2 4 3" xfId="18228"/>
    <cellStyle name="SAPBEXHLevel1 3 3 2 4 4" xfId="18229"/>
    <cellStyle name="SAPBEXHLevel1 3 3 2 4 5" xfId="18230"/>
    <cellStyle name="SAPBEXHLevel1 3 3 2 4 6" xfId="18231"/>
    <cellStyle name="SAPBEXHLevel1 3 3 2 4 7" xfId="18232"/>
    <cellStyle name="SAPBEXHLevel1 3 3 2 5" xfId="18233"/>
    <cellStyle name="SAPBEXHLevel1 3 3 2 6" xfId="18234"/>
    <cellStyle name="SAPBEXHLevel1 3 3 2 7" xfId="18235"/>
    <cellStyle name="SAPBEXHLevel1 3 3 2 8" xfId="18236"/>
    <cellStyle name="SAPBEXHLevel1 3 3 2 9" xfId="18237"/>
    <cellStyle name="SAPBEXHLevel1 3 3 3" xfId="18238"/>
    <cellStyle name="SAPBEXHLevel1 3 3 3 10" xfId="18239"/>
    <cellStyle name="SAPBEXHLevel1 3 3 3 11" xfId="18240"/>
    <cellStyle name="SAPBEXHLevel1 3 3 3 12" xfId="18241"/>
    <cellStyle name="SAPBEXHLevel1 3 3 3 13" xfId="18242"/>
    <cellStyle name="SAPBEXHLevel1 3 3 3 14" xfId="18243"/>
    <cellStyle name="SAPBEXHLevel1 3 3 3 2" xfId="18244"/>
    <cellStyle name="SAPBEXHLevel1 3 3 3 2 10" xfId="18245"/>
    <cellStyle name="SAPBEXHLevel1 3 3 3 2 2" xfId="18246"/>
    <cellStyle name="SAPBEXHLevel1 3 3 3 2 2 2" xfId="18247"/>
    <cellStyle name="SAPBEXHLevel1 3 3 3 2 2 3" xfId="18248"/>
    <cellStyle name="SAPBEXHLevel1 3 3 3 2 2 4" xfId="18249"/>
    <cellStyle name="SAPBEXHLevel1 3 3 3 2 2 5" xfId="18250"/>
    <cellStyle name="SAPBEXHLevel1 3 3 3 2 2 6" xfId="18251"/>
    <cellStyle name="SAPBEXHLevel1 3 3 3 2 2 7" xfId="18252"/>
    <cellStyle name="SAPBEXHLevel1 3 3 3 2 3" xfId="18253"/>
    <cellStyle name="SAPBEXHLevel1 3 3 3 2 3 2" xfId="18254"/>
    <cellStyle name="SAPBEXHLevel1 3 3 3 2 3 3" xfId="18255"/>
    <cellStyle name="SAPBEXHLevel1 3 3 3 2 3 4" xfId="18256"/>
    <cellStyle name="SAPBEXHLevel1 3 3 3 2 3 5" xfId="18257"/>
    <cellStyle name="SAPBEXHLevel1 3 3 3 2 3 6" xfId="18258"/>
    <cellStyle name="SAPBEXHLevel1 3 3 3 2 3 7" xfId="18259"/>
    <cellStyle name="SAPBEXHLevel1 3 3 3 2 4" xfId="18260"/>
    <cellStyle name="SAPBEXHLevel1 3 3 3 2 5" xfId="18261"/>
    <cellStyle name="SAPBEXHLevel1 3 3 3 2 6" xfId="18262"/>
    <cellStyle name="SAPBEXHLevel1 3 3 3 2 7" xfId="18263"/>
    <cellStyle name="SAPBEXHLevel1 3 3 3 2 8" xfId="18264"/>
    <cellStyle name="SAPBEXHLevel1 3 3 3 2 9" xfId="18265"/>
    <cellStyle name="SAPBEXHLevel1 3 3 3 3" xfId="18266"/>
    <cellStyle name="SAPBEXHLevel1 3 3 3 3 2" xfId="18267"/>
    <cellStyle name="SAPBEXHLevel1 3 3 3 3 3" xfId="18268"/>
    <cellStyle name="SAPBEXHLevel1 3 3 3 3 4" xfId="18269"/>
    <cellStyle name="SAPBEXHLevel1 3 3 3 3 5" xfId="18270"/>
    <cellStyle name="SAPBEXHLevel1 3 3 3 3 6" xfId="18271"/>
    <cellStyle name="SAPBEXHLevel1 3 3 3 3 7" xfId="18272"/>
    <cellStyle name="SAPBEXHLevel1 3 3 3 4" xfId="18273"/>
    <cellStyle name="SAPBEXHLevel1 3 3 3 4 2" xfId="18274"/>
    <cellStyle name="SAPBEXHLevel1 3 3 3 4 3" xfId="18275"/>
    <cellStyle name="SAPBEXHLevel1 3 3 3 4 4" xfId="18276"/>
    <cellStyle name="SAPBEXHLevel1 3 3 3 4 5" xfId="18277"/>
    <cellStyle name="SAPBEXHLevel1 3 3 3 4 6" xfId="18278"/>
    <cellStyle name="SAPBEXHLevel1 3 3 3 4 7" xfId="18279"/>
    <cellStyle name="SAPBEXHLevel1 3 3 3 5" xfId="18280"/>
    <cellStyle name="SAPBEXHLevel1 3 3 3 6" xfId="18281"/>
    <cellStyle name="SAPBEXHLevel1 3 3 3 7" xfId="18282"/>
    <cellStyle name="SAPBEXHLevel1 3 3 3 8" xfId="18283"/>
    <cellStyle name="SAPBEXHLevel1 3 3 3 9" xfId="18284"/>
    <cellStyle name="SAPBEXHLevel1 3 3 4" xfId="18285"/>
    <cellStyle name="SAPBEXHLevel1 3 3 4 10" xfId="18286"/>
    <cellStyle name="SAPBEXHLevel1 3 3 4 11" xfId="18287"/>
    <cellStyle name="SAPBEXHLevel1 3 3 4 12" xfId="18288"/>
    <cellStyle name="SAPBEXHLevel1 3 3 4 13" xfId="18289"/>
    <cellStyle name="SAPBEXHLevel1 3 3 4 14" xfId="18290"/>
    <cellStyle name="SAPBEXHLevel1 3 3 4 2" xfId="18291"/>
    <cellStyle name="SAPBEXHLevel1 3 3 4 2 10" xfId="18292"/>
    <cellStyle name="SAPBEXHLevel1 3 3 4 2 2" xfId="18293"/>
    <cellStyle name="SAPBEXHLevel1 3 3 4 2 2 2" xfId="18294"/>
    <cellStyle name="SAPBEXHLevel1 3 3 4 2 2 3" xfId="18295"/>
    <cellStyle name="SAPBEXHLevel1 3 3 4 2 2 4" xfId="18296"/>
    <cellStyle name="SAPBEXHLevel1 3 3 4 2 2 5" xfId="18297"/>
    <cellStyle name="SAPBEXHLevel1 3 3 4 2 2 6" xfId="18298"/>
    <cellStyle name="SAPBEXHLevel1 3 3 4 2 2 7" xfId="18299"/>
    <cellStyle name="SAPBEXHLevel1 3 3 4 2 3" xfId="18300"/>
    <cellStyle name="SAPBEXHLevel1 3 3 4 2 3 2" xfId="18301"/>
    <cellStyle name="SAPBEXHLevel1 3 3 4 2 3 3" xfId="18302"/>
    <cellStyle name="SAPBEXHLevel1 3 3 4 2 3 4" xfId="18303"/>
    <cellStyle name="SAPBEXHLevel1 3 3 4 2 3 5" xfId="18304"/>
    <cellStyle name="SAPBEXHLevel1 3 3 4 2 3 6" xfId="18305"/>
    <cellStyle name="SAPBEXHLevel1 3 3 4 2 3 7" xfId="18306"/>
    <cellStyle name="SAPBEXHLevel1 3 3 4 2 4" xfId="18307"/>
    <cellStyle name="SAPBEXHLevel1 3 3 4 2 5" xfId="18308"/>
    <cellStyle name="SAPBEXHLevel1 3 3 4 2 6" xfId="18309"/>
    <cellStyle name="SAPBEXHLevel1 3 3 4 2 7" xfId="18310"/>
    <cellStyle name="SAPBEXHLevel1 3 3 4 2 8" xfId="18311"/>
    <cellStyle name="SAPBEXHLevel1 3 3 4 2 9" xfId="18312"/>
    <cellStyle name="SAPBEXHLevel1 3 3 4 3" xfId="18313"/>
    <cellStyle name="SAPBEXHLevel1 3 3 4 3 2" xfId="18314"/>
    <cellStyle name="SAPBEXHLevel1 3 3 4 3 3" xfId="18315"/>
    <cellStyle name="SAPBEXHLevel1 3 3 4 3 4" xfId="18316"/>
    <cellStyle name="SAPBEXHLevel1 3 3 4 3 5" xfId="18317"/>
    <cellStyle name="SAPBEXHLevel1 3 3 4 3 6" xfId="18318"/>
    <cellStyle name="SAPBEXHLevel1 3 3 4 3 7" xfId="18319"/>
    <cellStyle name="SAPBEXHLevel1 3 3 4 4" xfId="18320"/>
    <cellStyle name="SAPBEXHLevel1 3 3 4 4 2" xfId="18321"/>
    <cellStyle name="SAPBEXHLevel1 3 3 4 4 3" xfId="18322"/>
    <cellStyle name="SAPBEXHLevel1 3 3 4 4 4" xfId="18323"/>
    <cellStyle name="SAPBEXHLevel1 3 3 4 4 5" xfId="18324"/>
    <cellStyle name="SAPBEXHLevel1 3 3 4 4 6" xfId="18325"/>
    <cellStyle name="SAPBEXHLevel1 3 3 4 4 7" xfId="18326"/>
    <cellStyle name="SAPBEXHLevel1 3 3 4 5" xfId="18327"/>
    <cellStyle name="SAPBEXHLevel1 3 3 4 6" xfId="18328"/>
    <cellStyle name="SAPBEXHLevel1 3 3 4 7" xfId="18329"/>
    <cellStyle name="SAPBEXHLevel1 3 3 4 8" xfId="18330"/>
    <cellStyle name="SAPBEXHLevel1 3 3 4 9" xfId="18331"/>
    <cellStyle name="SAPBEXHLevel1 3 3 5" xfId="18332"/>
    <cellStyle name="SAPBEXHLevel1 3 3 5 10" xfId="18333"/>
    <cellStyle name="SAPBEXHLevel1 3 3 5 11" xfId="18334"/>
    <cellStyle name="SAPBEXHLevel1 3 3 5 12" xfId="18335"/>
    <cellStyle name="SAPBEXHLevel1 3 3 5 13" xfId="18336"/>
    <cellStyle name="SAPBEXHLevel1 3 3 5 14" xfId="18337"/>
    <cellStyle name="SAPBEXHLevel1 3 3 5 2" xfId="18338"/>
    <cellStyle name="SAPBEXHLevel1 3 3 5 2 10" xfId="18339"/>
    <cellStyle name="SAPBEXHLevel1 3 3 5 2 2" xfId="18340"/>
    <cellStyle name="SAPBEXHLevel1 3 3 5 2 2 2" xfId="18341"/>
    <cellStyle name="SAPBEXHLevel1 3 3 5 2 2 3" xfId="18342"/>
    <cellStyle name="SAPBEXHLevel1 3 3 5 2 2 4" xfId="18343"/>
    <cellStyle name="SAPBEXHLevel1 3 3 5 2 2 5" xfId="18344"/>
    <cellStyle name="SAPBEXHLevel1 3 3 5 2 2 6" xfId="18345"/>
    <cellStyle name="SAPBEXHLevel1 3 3 5 2 2 7" xfId="18346"/>
    <cellStyle name="SAPBEXHLevel1 3 3 5 2 3" xfId="18347"/>
    <cellStyle name="SAPBEXHLevel1 3 3 5 2 3 2" xfId="18348"/>
    <cellStyle name="SAPBEXHLevel1 3 3 5 2 3 3" xfId="18349"/>
    <cellStyle name="SAPBEXHLevel1 3 3 5 2 3 4" xfId="18350"/>
    <cellStyle name="SAPBEXHLevel1 3 3 5 2 3 5" xfId="18351"/>
    <cellStyle name="SAPBEXHLevel1 3 3 5 2 3 6" xfId="18352"/>
    <cellStyle name="SAPBEXHLevel1 3 3 5 2 3 7" xfId="18353"/>
    <cellStyle name="SAPBEXHLevel1 3 3 5 2 4" xfId="18354"/>
    <cellStyle name="SAPBEXHLevel1 3 3 5 2 5" xfId="18355"/>
    <cellStyle name="SAPBEXHLevel1 3 3 5 2 6" xfId="18356"/>
    <cellStyle name="SAPBEXHLevel1 3 3 5 2 7" xfId="18357"/>
    <cellStyle name="SAPBEXHLevel1 3 3 5 2 8" xfId="18358"/>
    <cellStyle name="SAPBEXHLevel1 3 3 5 2 9" xfId="18359"/>
    <cellStyle name="SAPBEXHLevel1 3 3 5 3" xfId="18360"/>
    <cellStyle name="SAPBEXHLevel1 3 3 5 3 2" xfId="18361"/>
    <cellStyle name="SAPBEXHLevel1 3 3 5 3 3" xfId="18362"/>
    <cellStyle name="SAPBEXHLevel1 3 3 5 3 4" xfId="18363"/>
    <cellStyle name="SAPBEXHLevel1 3 3 5 3 5" xfId="18364"/>
    <cellStyle name="SAPBEXHLevel1 3 3 5 3 6" xfId="18365"/>
    <cellStyle name="SAPBEXHLevel1 3 3 5 3 7" xfId="18366"/>
    <cellStyle name="SAPBEXHLevel1 3 3 5 4" xfId="18367"/>
    <cellStyle name="SAPBEXHLevel1 3 3 5 4 2" xfId="18368"/>
    <cellStyle name="SAPBEXHLevel1 3 3 5 4 3" xfId="18369"/>
    <cellStyle name="SAPBEXHLevel1 3 3 5 4 4" xfId="18370"/>
    <cellStyle name="SAPBEXHLevel1 3 3 5 4 5" xfId="18371"/>
    <cellStyle name="SAPBEXHLevel1 3 3 5 4 6" xfId="18372"/>
    <cellStyle name="SAPBEXHLevel1 3 3 5 4 7" xfId="18373"/>
    <cellStyle name="SAPBEXHLevel1 3 3 5 5" xfId="18374"/>
    <cellStyle name="SAPBEXHLevel1 3 3 5 6" xfId="18375"/>
    <cellStyle name="SAPBEXHLevel1 3 3 5 7" xfId="18376"/>
    <cellStyle name="SAPBEXHLevel1 3 3 5 8" xfId="18377"/>
    <cellStyle name="SAPBEXHLevel1 3 3 5 9" xfId="18378"/>
    <cellStyle name="SAPBEXHLevel1 3 3 6" xfId="18379"/>
    <cellStyle name="SAPBEXHLevel1 3 3 6 10" xfId="18380"/>
    <cellStyle name="SAPBEXHLevel1 3 3 6 2" xfId="18381"/>
    <cellStyle name="SAPBEXHLevel1 3 3 6 2 2" xfId="18382"/>
    <cellStyle name="SAPBEXHLevel1 3 3 6 2 3" xfId="18383"/>
    <cellStyle name="SAPBEXHLevel1 3 3 6 2 4" xfId="18384"/>
    <cellStyle name="SAPBEXHLevel1 3 3 6 2 5" xfId="18385"/>
    <cellStyle name="SAPBEXHLevel1 3 3 6 2 6" xfId="18386"/>
    <cellStyle name="SAPBEXHLevel1 3 3 6 2 7" xfId="18387"/>
    <cellStyle name="SAPBEXHLevel1 3 3 6 3" xfId="18388"/>
    <cellStyle name="SAPBEXHLevel1 3 3 6 3 2" xfId="18389"/>
    <cellStyle name="SAPBEXHLevel1 3 3 6 3 3" xfId="18390"/>
    <cellStyle name="SAPBEXHLevel1 3 3 6 3 4" xfId="18391"/>
    <cellStyle name="SAPBEXHLevel1 3 3 6 3 5" xfId="18392"/>
    <cellStyle name="SAPBEXHLevel1 3 3 6 3 6" xfId="18393"/>
    <cellStyle name="SAPBEXHLevel1 3 3 6 3 7" xfId="18394"/>
    <cellStyle name="SAPBEXHLevel1 3 3 6 4" xfId="18395"/>
    <cellStyle name="SAPBEXHLevel1 3 3 6 5" xfId="18396"/>
    <cellStyle name="SAPBEXHLevel1 3 3 6 6" xfId="18397"/>
    <cellStyle name="SAPBEXHLevel1 3 3 6 7" xfId="18398"/>
    <cellStyle name="SAPBEXHLevel1 3 3 6 8" xfId="18399"/>
    <cellStyle name="SAPBEXHLevel1 3 3 6 9" xfId="18400"/>
    <cellStyle name="SAPBEXHLevel1 3 3 7" xfId="18401"/>
    <cellStyle name="SAPBEXHLevel1 3 3 7 2" xfId="18402"/>
    <cellStyle name="SAPBEXHLevel1 3 3 7 3" xfId="18403"/>
    <cellStyle name="SAPBEXHLevel1 3 3 7 4" xfId="18404"/>
    <cellStyle name="SAPBEXHLevel1 3 3 7 5" xfId="18405"/>
    <cellStyle name="SAPBEXHLevel1 3 3 7 6" xfId="18406"/>
    <cellStyle name="SAPBEXHLevel1 3 3 7 7" xfId="18407"/>
    <cellStyle name="SAPBEXHLevel1 3 3 8" xfId="18408"/>
    <cellStyle name="SAPBEXHLevel1 3 3 8 2" xfId="18409"/>
    <cellStyle name="SAPBEXHLevel1 3 3 8 3" xfId="18410"/>
    <cellStyle name="SAPBEXHLevel1 3 3 8 4" xfId="18411"/>
    <cellStyle name="SAPBEXHLevel1 3 3 8 5" xfId="18412"/>
    <cellStyle name="SAPBEXHLevel1 3 3 8 6" xfId="18413"/>
    <cellStyle name="SAPBEXHLevel1 3 3 8 7" xfId="18414"/>
    <cellStyle name="SAPBEXHLevel1 3 3 9" xfId="18415"/>
    <cellStyle name="SAPBEXHLevel1 3 4" xfId="18416"/>
    <cellStyle name="SAPBEXHLevel1 3 4 10" xfId="18417"/>
    <cellStyle name="SAPBEXHLevel1 3 4 11" xfId="18418"/>
    <cellStyle name="SAPBEXHLevel1 3 4 12" xfId="18419"/>
    <cellStyle name="SAPBEXHLevel1 3 4 13" xfId="18420"/>
    <cellStyle name="SAPBEXHLevel1 3 4 14" xfId="18421"/>
    <cellStyle name="SAPBEXHLevel1 3 4 15" xfId="18422"/>
    <cellStyle name="SAPBEXHLevel1 3 4 2" xfId="18423"/>
    <cellStyle name="SAPBEXHLevel1 3 4 2 10" xfId="18424"/>
    <cellStyle name="SAPBEXHLevel1 3 4 2 11" xfId="18425"/>
    <cellStyle name="SAPBEXHLevel1 3 4 2 12" xfId="18426"/>
    <cellStyle name="SAPBEXHLevel1 3 4 2 13" xfId="18427"/>
    <cellStyle name="SAPBEXHLevel1 3 4 2 14" xfId="18428"/>
    <cellStyle name="SAPBEXHLevel1 3 4 2 2" xfId="18429"/>
    <cellStyle name="SAPBEXHLevel1 3 4 2 2 10" xfId="18430"/>
    <cellStyle name="SAPBEXHLevel1 3 4 2 2 2" xfId="18431"/>
    <cellStyle name="SAPBEXHLevel1 3 4 2 2 2 2" xfId="18432"/>
    <cellStyle name="SAPBEXHLevel1 3 4 2 2 2 3" xfId="18433"/>
    <cellStyle name="SAPBEXHLevel1 3 4 2 2 2 4" xfId="18434"/>
    <cellStyle name="SAPBEXHLevel1 3 4 2 2 2 5" xfId="18435"/>
    <cellStyle name="SAPBEXHLevel1 3 4 2 2 2 6" xfId="18436"/>
    <cellStyle name="SAPBEXHLevel1 3 4 2 2 2 7" xfId="18437"/>
    <cellStyle name="SAPBEXHLevel1 3 4 2 2 3" xfId="18438"/>
    <cellStyle name="SAPBEXHLevel1 3 4 2 2 3 2" xfId="18439"/>
    <cellStyle name="SAPBEXHLevel1 3 4 2 2 3 3" xfId="18440"/>
    <cellStyle name="SAPBEXHLevel1 3 4 2 2 3 4" xfId="18441"/>
    <cellStyle name="SAPBEXHLevel1 3 4 2 2 3 5" xfId="18442"/>
    <cellStyle name="SAPBEXHLevel1 3 4 2 2 3 6" xfId="18443"/>
    <cellStyle name="SAPBEXHLevel1 3 4 2 2 3 7" xfId="18444"/>
    <cellStyle name="SAPBEXHLevel1 3 4 2 2 4" xfId="18445"/>
    <cellStyle name="SAPBEXHLevel1 3 4 2 2 5" xfId="18446"/>
    <cellStyle name="SAPBEXHLevel1 3 4 2 2 6" xfId="18447"/>
    <cellStyle name="SAPBEXHLevel1 3 4 2 2 7" xfId="18448"/>
    <cellStyle name="SAPBEXHLevel1 3 4 2 2 8" xfId="18449"/>
    <cellStyle name="SAPBEXHLevel1 3 4 2 2 9" xfId="18450"/>
    <cellStyle name="SAPBEXHLevel1 3 4 2 3" xfId="18451"/>
    <cellStyle name="SAPBEXHLevel1 3 4 2 3 2" xfId="18452"/>
    <cellStyle name="SAPBEXHLevel1 3 4 2 3 3" xfId="18453"/>
    <cellStyle name="SAPBEXHLevel1 3 4 2 3 4" xfId="18454"/>
    <cellStyle name="SAPBEXHLevel1 3 4 2 3 5" xfId="18455"/>
    <cellStyle name="SAPBEXHLevel1 3 4 2 3 6" xfId="18456"/>
    <cellStyle name="SAPBEXHLevel1 3 4 2 3 7" xfId="18457"/>
    <cellStyle name="SAPBEXHLevel1 3 4 2 4" xfId="18458"/>
    <cellStyle name="SAPBEXHLevel1 3 4 2 4 2" xfId="18459"/>
    <cellStyle name="SAPBEXHLevel1 3 4 2 4 3" xfId="18460"/>
    <cellStyle name="SAPBEXHLevel1 3 4 2 4 4" xfId="18461"/>
    <cellStyle name="SAPBEXHLevel1 3 4 2 4 5" xfId="18462"/>
    <cellStyle name="SAPBEXHLevel1 3 4 2 4 6" xfId="18463"/>
    <cellStyle name="SAPBEXHLevel1 3 4 2 4 7" xfId="18464"/>
    <cellStyle name="SAPBEXHLevel1 3 4 2 5" xfId="18465"/>
    <cellStyle name="SAPBEXHLevel1 3 4 2 6" xfId="18466"/>
    <cellStyle name="SAPBEXHLevel1 3 4 2 7" xfId="18467"/>
    <cellStyle name="SAPBEXHLevel1 3 4 2 8" xfId="18468"/>
    <cellStyle name="SAPBEXHLevel1 3 4 2 9" xfId="18469"/>
    <cellStyle name="SAPBEXHLevel1 3 4 3" xfId="18470"/>
    <cellStyle name="SAPBEXHLevel1 3 4 3 10" xfId="18471"/>
    <cellStyle name="SAPBEXHLevel1 3 4 3 11" xfId="18472"/>
    <cellStyle name="SAPBEXHLevel1 3 4 3 12" xfId="18473"/>
    <cellStyle name="SAPBEXHLevel1 3 4 3 13" xfId="18474"/>
    <cellStyle name="SAPBEXHLevel1 3 4 3 14" xfId="18475"/>
    <cellStyle name="SAPBEXHLevel1 3 4 3 2" xfId="18476"/>
    <cellStyle name="SAPBEXHLevel1 3 4 3 2 10" xfId="18477"/>
    <cellStyle name="SAPBEXHLevel1 3 4 3 2 2" xfId="18478"/>
    <cellStyle name="SAPBEXHLevel1 3 4 3 2 2 2" xfId="18479"/>
    <cellStyle name="SAPBEXHLevel1 3 4 3 2 2 3" xfId="18480"/>
    <cellStyle name="SAPBEXHLevel1 3 4 3 2 2 4" xfId="18481"/>
    <cellStyle name="SAPBEXHLevel1 3 4 3 2 2 5" xfId="18482"/>
    <cellStyle name="SAPBEXHLevel1 3 4 3 2 2 6" xfId="18483"/>
    <cellStyle name="SAPBEXHLevel1 3 4 3 2 2 7" xfId="18484"/>
    <cellStyle name="SAPBEXHLevel1 3 4 3 2 3" xfId="18485"/>
    <cellStyle name="SAPBEXHLevel1 3 4 3 2 3 2" xfId="18486"/>
    <cellStyle name="SAPBEXHLevel1 3 4 3 2 3 3" xfId="18487"/>
    <cellStyle name="SAPBEXHLevel1 3 4 3 2 3 4" xfId="18488"/>
    <cellStyle name="SAPBEXHLevel1 3 4 3 2 3 5" xfId="18489"/>
    <cellStyle name="SAPBEXHLevel1 3 4 3 2 3 6" xfId="18490"/>
    <cellStyle name="SAPBEXHLevel1 3 4 3 2 3 7" xfId="18491"/>
    <cellStyle name="SAPBEXHLevel1 3 4 3 2 4" xfId="18492"/>
    <cellStyle name="SAPBEXHLevel1 3 4 3 2 5" xfId="18493"/>
    <cellStyle name="SAPBEXHLevel1 3 4 3 2 6" xfId="18494"/>
    <cellStyle name="SAPBEXHLevel1 3 4 3 2 7" xfId="18495"/>
    <cellStyle name="SAPBEXHLevel1 3 4 3 2 8" xfId="18496"/>
    <cellStyle name="SAPBEXHLevel1 3 4 3 2 9" xfId="18497"/>
    <cellStyle name="SAPBEXHLevel1 3 4 3 3" xfId="18498"/>
    <cellStyle name="SAPBEXHLevel1 3 4 3 3 2" xfId="18499"/>
    <cellStyle name="SAPBEXHLevel1 3 4 3 3 3" xfId="18500"/>
    <cellStyle name="SAPBEXHLevel1 3 4 3 3 4" xfId="18501"/>
    <cellStyle name="SAPBEXHLevel1 3 4 3 3 5" xfId="18502"/>
    <cellStyle name="SAPBEXHLevel1 3 4 3 3 6" xfId="18503"/>
    <cellStyle name="SAPBEXHLevel1 3 4 3 3 7" xfId="18504"/>
    <cellStyle name="SAPBEXHLevel1 3 4 3 4" xfId="18505"/>
    <cellStyle name="SAPBEXHLevel1 3 4 3 4 2" xfId="18506"/>
    <cellStyle name="SAPBEXHLevel1 3 4 3 4 3" xfId="18507"/>
    <cellStyle name="SAPBEXHLevel1 3 4 3 4 4" xfId="18508"/>
    <cellStyle name="SAPBEXHLevel1 3 4 3 4 5" xfId="18509"/>
    <cellStyle name="SAPBEXHLevel1 3 4 3 4 6" xfId="18510"/>
    <cellStyle name="SAPBEXHLevel1 3 4 3 4 7" xfId="18511"/>
    <cellStyle name="SAPBEXHLevel1 3 4 3 5" xfId="18512"/>
    <cellStyle name="SAPBEXHLevel1 3 4 3 6" xfId="18513"/>
    <cellStyle name="SAPBEXHLevel1 3 4 3 7" xfId="18514"/>
    <cellStyle name="SAPBEXHLevel1 3 4 3 8" xfId="18515"/>
    <cellStyle name="SAPBEXHLevel1 3 4 3 9" xfId="18516"/>
    <cellStyle name="SAPBEXHLevel1 3 4 4" xfId="18517"/>
    <cellStyle name="SAPBEXHLevel1 3 4 4 10" xfId="18518"/>
    <cellStyle name="SAPBEXHLevel1 3 4 4 11" xfId="18519"/>
    <cellStyle name="SAPBEXHLevel1 3 4 4 12" xfId="18520"/>
    <cellStyle name="SAPBEXHLevel1 3 4 4 13" xfId="18521"/>
    <cellStyle name="SAPBEXHLevel1 3 4 4 14" xfId="18522"/>
    <cellStyle name="SAPBEXHLevel1 3 4 4 2" xfId="18523"/>
    <cellStyle name="SAPBEXHLevel1 3 4 4 2 10" xfId="18524"/>
    <cellStyle name="SAPBEXHLevel1 3 4 4 2 2" xfId="18525"/>
    <cellStyle name="SAPBEXHLevel1 3 4 4 2 2 2" xfId="18526"/>
    <cellStyle name="SAPBEXHLevel1 3 4 4 2 2 3" xfId="18527"/>
    <cellStyle name="SAPBEXHLevel1 3 4 4 2 2 4" xfId="18528"/>
    <cellStyle name="SAPBEXHLevel1 3 4 4 2 2 5" xfId="18529"/>
    <cellStyle name="SAPBEXHLevel1 3 4 4 2 2 6" xfId="18530"/>
    <cellStyle name="SAPBEXHLevel1 3 4 4 2 2 7" xfId="18531"/>
    <cellStyle name="SAPBEXHLevel1 3 4 4 2 3" xfId="18532"/>
    <cellStyle name="SAPBEXHLevel1 3 4 4 2 3 2" xfId="18533"/>
    <cellStyle name="SAPBEXHLevel1 3 4 4 2 3 3" xfId="18534"/>
    <cellStyle name="SAPBEXHLevel1 3 4 4 2 3 4" xfId="18535"/>
    <cellStyle name="SAPBEXHLevel1 3 4 4 2 3 5" xfId="18536"/>
    <cellStyle name="SAPBEXHLevel1 3 4 4 2 3 6" xfId="18537"/>
    <cellStyle name="SAPBEXHLevel1 3 4 4 2 3 7" xfId="18538"/>
    <cellStyle name="SAPBEXHLevel1 3 4 4 2 4" xfId="18539"/>
    <cellStyle name="SAPBEXHLevel1 3 4 4 2 5" xfId="18540"/>
    <cellStyle name="SAPBEXHLevel1 3 4 4 2 6" xfId="18541"/>
    <cellStyle name="SAPBEXHLevel1 3 4 4 2 7" xfId="18542"/>
    <cellStyle name="SAPBEXHLevel1 3 4 4 2 8" xfId="18543"/>
    <cellStyle name="SAPBEXHLevel1 3 4 4 2 9" xfId="18544"/>
    <cellStyle name="SAPBEXHLevel1 3 4 4 3" xfId="18545"/>
    <cellStyle name="SAPBEXHLevel1 3 4 4 3 2" xfId="18546"/>
    <cellStyle name="SAPBEXHLevel1 3 4 4 3 3" xfId="18547"/>
    <cellStyle name="SAPBEXHLevel1 3 4 4 3 4" xfId="18548"/>
    <cellStyle name="SAPBEXHLevel1 3 4 4 3 5" xfId="18549"/>
    <cellStyle name="SAPBEXHLevel1 3 4 4 3 6" xfId="18550"/>
    <cellStyle name="SAPBEXHLevel1 3 4 4 3 7" xfId="18551"/>
    <cellStyle name="SAPBEXHLevel1 3 4 4 4" xfId="18552"/>
    <cellStyle name="SAPBEXHLevel1 3 4 4 4 2" xfId="18553"/>
    <cellStyle name="SAPBEXHLevel1 3 4 4 4 3" xfId="18554"/>
    <cellStyle name="SAPBEXHLevel1 3 4 4 4 4" xfId="18555"/>
    <cellStyle name="SAPBEXHLevel1 3 4 4 4 5" xfId="18556"/>
    <cellStyle name="SAPBEXHLevel1 3 4 4 4 6" xfId="18557"/>
    <cellStyle name="SAPBEXHLevel1 3 4 4 4 7" xfId="18558"/>
    <cellStyle name="SAPBEXHLevel1 3 4 4 5" xfId="18559"/>
    <cellStyle name="SAPBEXHLevel1 3 4 4 6" xfId="18560"/>
    <cellStyle name="SAPBEXHLevel1 3 4 4 7" xfId="18561"/>
    <cellStyle name="SAPBEXHLevel1 3 4 4 8" xfId="18562"/>
    <cellStyle name="SAPBEXHLevel1 3 4 4 9" xfId="18563"/>
    <cellStyle name="SAPBEXHLevel1 3 4 5" xfId="18564"/>
    <cellStyle name="SAPBEXHLevel1 3 4 5 10" xfId="18565"/>
    <cellStyle name="SAPBEXHLevel1 3 4 5 11" xfId="18566"/>
    <cellStyle name="SAPBEXHLevel1 3 4 5 12" xfId="18567"/>
    <cellStyle name="SAPBEXHLevel1 3 4 5 13" xfId="18568"/>
    <cellStyle name="SAPBEXHLevel1 3 4 5 14" xfId="18569"/>
    <cellStyle name="SAPBEXHLevel1 3 4 5 2" xfId="18570"/>
    <cellStyle name="SAPBEXHLevel1 3 4 5 2 10" xfId="18571"/>
    <cellStyle name="SAPBEXHLevel1 3 4 5 2 2" xfId="18572"/>
    <cellStyle name="SAPBEXHLevel1 3 4 5 2 2 2" xfId="18573"/>
    <cellStyle name="SAPBEXHLevel1 3 4 5 2 2 3" xfId="18574"/>
    <cellStyle name="SAPBEXHLevel1 3 4 5 2 2 4" xfId="18575"/>
    <cellStyle name="SAPBEXHLevel1 3 4 5 2 2 5" xfId="18576"/>
    <cellStyle name="SAPBEXHLevel1 3 4 5 2 2 6" xfId="18577"/>
    <cellStyle name="SAPBEXHLevel1 3 4 5 2 2 7" xfId="18578"/>
    <cellStyle name="SAPBEXHLevel1 3 4 5 2 3" xfId="18579"/>
    <cellStyle name="SAPBEXHLevel1 3 4 5 2 3 2" xfId="18580"/>
    <cellStyle name="SAPBEXHLevel1 3 4 5 2 3 3" xfId="18581"/>
    <cellStyle name="SAPBEXHLevel1 3 4 5 2 3 4" xfId="18582"/>
    <cellStyle name="SAPBEXHLevel1 3 4 5 2 3 5" xfId="18583"/>
    <cellStyle name="SAPBEXHLevel1 3 4 5 2 3 6" xfId="18584"/>
    <cellStyle name="SAPBEXHLevel1 3 4 5 2 3 7" xfId="18585"/>
    <cellStyle name="SAPBEXHLevel1 3 4 5 2 4" xfId="18586"/>
    <cellStyle name="SAPBEXHLevel1 3 4 5 2 5" xfId="18587"/>
    <cellStyle name="SAPBEXHLevel1 3 4 5 2 6" xfId="18588"/>
    <cellStyle name="SAPBEXHLevel1 3 4 5 2 7" xfId="18589"/>
    <cellStyle name="SAPBEXHLevel1 3 4 5 2 8" xfId="18590"/>
    <cellStyle name="SAPBEXHLevel1 3 4 5 2 9" xfId="18591"/>
    <cellStyle name="SAPBEXHLevel1 3 4 5 3" xfId="18592"/>
    <cellStyle name="SAPBEXHLevel1 3 4 5 3 2" xfId="18593"/>
    <cellStyle name="SAPBEXHLevel1 3 4 5 3 3" xfId="18594"/>
    <cellStyle name="SAPBEXHLevel1 3 4 5 3 4" xfId="18595"/>
    <cellStyle name="SAPBEXHLevel1 3 4 5 3 5" xfId="18596"/>
    <cellStyle name="SAPBEXHLevel1 3 4 5 3 6" xfId="18597"/>
    <cellStyle name="SAPBEXHLevel1 3 4 5 3 7" xfId="18598"/>
    <cellStyle name="SAPBEXHLevel1 3 4 5 4" xfId="18599"/>
    <cellStyle name="SAPBEXHLevel1 3 4 5 4 2" xfId="18600"/>
    <cellStyle name="SAPBEXHLevel1 3 4 5 4 3" xfId="18601"/>
    <cellStyle name="SAPBEXHLevel1 3 4 5 4 4" xfId="18602"/>
    <cellStyle name="SAPBEXHLevel1 3 4 5 4 5" xfId="18603"/>
    <cellStyle name="SAPBEXHLevel1 3 4 5 4 6" xfId="18604"/>
    <cellStyle name="SAPBEXHLevel1 3 4 5 4 7" xfId="18605"/>
    <cellStyle name="SAPBEXHLevel1 3 4 5 5" xfId="18606"/>
    <cellStyle name="SAPBEXHLevel1 3 4 5 6" xfId="18607"/>
    <cellStyle name="SAPBEXHLevel1 3 4 5 7" xfId="18608"/>
    <cellStyle name="SAPBEXHLevel1 3 4 5 8" xfId="18609"/>
    <cellStyle name="SAPBEXHLevel1 3 4 5 9" xfId="18610"/>
    <cellStyle name="SAPBEXHLevel1 3 4 6" xfId="18611"/>
    <cellStyle name="SAPBEXHLevel1 3 4 6 10" xfId="18612"/>
    <cellStyle name="SAPBEXHLevel1 3 4 6 2" xfId="18613"/>
    <cellStyle name="SAPBEXHLevel1 3 4 6 2 2" xfId="18614"/>
    <cellStyle name="SAPBEXHLevel1 3 4 6 2 3" xfId="18615"/>
    <cellStyle name="SAPBEXHLevel1 3 4 6 2 4" xfId="18616"/>
    <cellStyle name="SAPBEXHLevel1 3 4 6 2 5" xfId="18617"/>
    <cellStyle name="SAPBEXHLevel1 3 4 6 2 6" xfId="18618"/>
    <cellStyle name="SAPBEXHLevel1 3 4 6 2 7" xfId="18619"/>
    <cellStyle name="SAPBEXHLevel1 3 4 6 3" xfId="18620"/>
    <cellStyle name="SAPBEXHLevel1 3 4 6 3 2" xfId="18621"/>
    <cellStyle name="SAPBEXHLevel1 3 4 6 3 3" xfId="18622"/>
    <cellStyle name="SAPBEXHLevel1 3 4 6 3 4" xfId="18623"/>
    <cellStyle name="SAPBEXHLevel1 3 4 6 3 5" xfId="18624"/>
    <cellStyle name="SAPBEXHLevel1 3 4 6 3 6" xfId="18625"/>
    <cellStyle name="SAPBEXHLevel1 3 4 6 3 7" xfId="18626"/>
    <cellStyle name="SAPBEXHLevel1 3 4 6 4" xfId="18627"/>
    <cellStyle name="SAPBEXHLevel1 3 4 6 5" xfId="18628"/>
    <cellStyle name="SAPBEXHLevel1 3 4 6 6" xfId="18629"/>
    <cellStyle name="SAPBEXHLevel1 3 4 6 7" xfId="18630"/>
    <cellStyle name="SAPBEXHLevel1 3 4 6 8" xfId="18631"/>
    <cellStyle name="SAPBEXHLevel1 3 4 6 9" xfId="18632"/>
    <cellStyle name="SAPBEXHLevel1 3 4 7" xfId="18633"/>
    <cellStyle name="SAPBEXHLevel1 3 4 7 2" xfId="18634"/>
    <cellStyle name="SAPBEXHLevel1 3 4 7 3" xfId="18635"/>
    <cellStyle name="SAPBEXHLevel1 3 4 7 4" xfId="18636"/>
    <cellStyle name="SAPBEXHLevel1 3 4 7 5" xfId="18637"/>
    <cellStyle name="SAPBEXHLevel1 3 4 7 6" xfId="18638"/>
    <cellStyle name="SAPBEXHLevel1 3 4 7 7" xfId="18639"/>
    <cellStyle name="SAPBEXHLevel1 3 4 8" xfId="18640"/>
    <cellStyle name="SAPBEXHLevel1 3 4 8 2" xfId="18641"/>
    <cellStyle name="SAPBEXHLevel1 3 4 8 3" xfId="18642"/>
    <cellStyle name="SAPBEXHLevel1 3 4 8 4" xfId="18643"/>
    <cellStyle name="SAPBEXHLevel1 3 4 8 5" xfId="18644"/>
    <cellStyle name="SAPBEXHLevel1 3 4 8 6" xfId="18645"/>
    <cellStyle name="SAPBEXHLevel1 3 4 8 7" xfId="18646"/>
    <cellStyle name="SAPBEXHLevel1 3 4 9" xfId="18647"/>
    <cellStyle name="SAPBEXHLevel1 3 5" xfId="18648"/>
    <cellStyle name="SAPBEXHLevel1 3 5 10" xfId="18649"/>
    <cellStyle name="SAPBEXHLevel1 3 5 11" xfId="18650"/>
    <cellStyle name="SAPBEXHLevel1 3 5 12" xfId="18651"/>
    <cellStyle name="SAPBEXHLevel1 3 5 13" xfId="18652"/>
    <cellStyle name="SAPBEXHLevel1 3 5 14" xfId="18653"/>
    <cellStyle name="SAPBEXHLevel1 3 5 2" xfId="18654"/>
    <cellStyle name="SAPBEXHLevel1 3 5 2 10" xfId="18655"/>
    <cellStyle name="SAPBEXHLevel1 3 5 2 2" xfId="18656"/>
    <cellStyle name="SAPBEXHLevel1 3 5 2 2 2" xfId="18657"/>
    <cellStyle name="SAPBEXHLevel1 3 5 2 2 3" xfId="18658"/>
    <cellStyle name="SAPBEXHLevel1 3 5 2 2 4" xfId="18659"/>
    <cellStyle name="SAPBEXHLevel1 3 5 2 2 5" xfId="18660"/>
    <cellStyle name="SAPBEXHLevel1 3 5 2 2 6" xfId="18661"/>
    <cellStyle name="SAPBEXHLevel1 3 5 2 2 7" xfId="18662"/>
    <cellStyle name="SAPBEXHLevel1 3 5 2 3" xfId="18663"/>
    <cellStyle name="SAPBEXHLevel1 3 5 2 3 2" xfId="18664"/>
    <cellStyle name="SAPBEXHLevel1 3 5 2 3 3" xfId="18665"/>
    <cellStyle name="SAPBEXHLevel1 3 5 2 3 4" xfId="18666"/>
    <cellStyle name="SAPBEXHLevel1 3 5 2 3 5" xfId="18667"/>
    <cellStyle name="SAPBEXHLevel1 3 5 2 3 6" xfId="18668"/>
    <cellStyle name="SAPBEXHLevel1 3 5 2 3 7" xfId="18669"/>
    <cellStyle name="SAPBEXHLevel1 3 5 2 4" xfId="18670"/>
    <cellStyle name="SAPBEXHLevel1 3 5 2 5" xfId="18671"/>
    <cellStyle name="SAPBEXHLevel1 3 5 2 6" xfId="18672"/>
    <cellStyle name="SAPBEXHLevel1 3 5 2 7" xfId="18673"/>
    <cellStyle name="SAPBEXHLevel1 3 5 2 8" xfId="18674"/>
    <cellStyle name="SAPBEXHLevel1 3 5 2 9" xfId="18675"/>
    <cellStyle name="SAPBEXHLevel1 3 5 3" xfId="18676"/>
    <cellStyle name="SAPBEXHLevel1 3 5 3 2" xfId="18677"/>
    <cellStyle name="SAPBEXHLevel1 3 5 3 3" xfId="18678"/>
    <cellStyle name="SAPBEXHLevel1 3 5 3 4" xfId="18679"/>
    <cellStyle name="SAPBEXHLevel1 3 5 3 5" xfId="18680"/>
    <cellStyle name="SAPBEXHLevel1 3 5 3 6" xfId="18681"/>
    <cellStyle name="SAPBEXHLevel1 3 5 3 7" xfId="18682"/>
    <cellStyle name="SAPBEXHLevel1 3 5 4" xfId="18683"/>
    <cellStyle name="SAPBEXHLevel1 3 5 4 2" xfId="18684"/>
    <cellStyle name="SAPBEXHLevel1 3 5 4 3" xfId="18685"/>
    <cellStyle name="SAPBEXHLevel1 3 5 4 4" xfId="18686"/>
    <cellStyle name="SAPBEXHLevel1 3 5 4 5" xfId="18687"/>
    <cellStyle name="SAPBEXHLevel1 3 5 4 6" xfId="18688"/>
    <cellStyle name="SAPBEXHLevel1 3 5 4 7" xfId="18689"/>
    <cellStyle name="SAPBEXHLevel1 3 5 5" xfId="18690"/>
    <cellStyle name="SAPBEXHLevel1 3 5 6" xfId="18691"/>
    <cellStyle name="SAPBEXHLevel1 3 5 7" xfId="18692"/>
    <cellStyle name="SAPBEXHLevel1 3 5 8" xfId="18693"/>
    <cellStyle name="SAPBEXHLevel1 3 5 9" xfId="18694"/>
    <cellStyle name="SAPBEXHLevel1 3 6" xfId="18695"/>
    <cellStyle name="SAPBEXHLevel1 3 6 10" xfId="18696"/>
    <cellStyle name="SAPBEXHLevel1 3 6 2" xfId="18697"/>
    <cellStyle name="SAPBEXHLevel1 3 6 2 2" xfId="18698"/>
    <cellStyle name="SAPBEXHLevel1 3 6 2 3" xfId="18699"/>
    <cellStyle name="SAPBEXHLevel1 3 6 2 4" xfId="18700"/>
    <cellStyle name="SAPBEXHLevel1 3 6 2 5" xfId="18701"/>
    <cellStyle name="SAPBEXHLevel1 3 6 2 6" xfId="18702"/>
    <cellStyle name="SAPBEXHLevel1 3 6 2 7" xfId="18703"/>
    <cellStyle name="SAPBEXHLevel1 3 6 3" xfId="18704"/>
    <cellStyle name="SAPBEXHLevel1 3 6 3 2" xfId="18705"/>
    <cellStyle name="SAPBEXHLevel1 3 6 3 3" xfId="18706"/>
    <cellStyle name="SAPBEXHLevel1 3 6 3 4" xfId="18707"/>
    <cellStyle name="SAPBEXHLevel1 3 6 3 5" xfId="18708"/>
    <cellStyle name="SAPBEXHLevel1 3 6 3 6" xfId="18709"/>
    <cellStyle name="SAPBEXHLevel1 3 6 3 7" xfId="18710"/>
    <cellStyle name="SAPBEXHLevel1 3 6 4" xfId="18711"/>
    <cellStyle name="SAPBEXHLevel1 3 6 5" xfId="18712"/>
    <cellStyle name="SAPBEXHLevel1 3 6 6" xfId="18713"/>
    <cellStyle name="SAPBEXHLevel1 3 6 7" xfId="18714"/>
    <cellStyle name="SAPBEXHLevel1 3 6 8" xfId="18715"/>
    <cellStyle name="SAPBEXHLevel1 3 6 9" xfId="18716"/>
    <cellStyle name="SAPBEXHLevel1 3 7" xfId="18717"/>
    <cellStyle name="SAPBEXHLevel1 3 7 2" xfId="18718"/>
    <cellStyle name="SAPBEXHLevel1 3 7 3" xfId="18719"/>
    <cellStyle name="SAPBEXHLevel1 3 7 4" xfId="18720"/>
    <cellStyle name="SAPBEXHLevel1 3 7 5" xfId="18721"/>
    <cellStyle name="SAPBEXHLevel1 3 7 6" xfId="18722"/>
    <cellStyle name="SAPBEXHLevel1 3 7 7" xfId="18723"/>
    <cellStyle name="SAPBEXHLevel1 3 8" xfId="18724"/>
    <cellStyle name="SAPBEXHLevel1 3 8 2" xfId="18725"/>
    <cellStyle name="SAPBEXHLevel1 3 8 3" xfId="18726"/>
    <cellStyle name="SAPBEXHLevel1 3 8 4" xfId="18727"/>
    <cellStyle name="SAPBEXHLevel1 3 8 5" xfId="18728"/>
    <cellStyle name="SAPBEXHLevel1 3 8 6" xfId="18729"/>
    <cellStyle name="SAPBEXHLevel1 3 8 7" xfId="18730"/>
    <cellStyle name="SAPBEXHLevel1 3 9" xfId="18731"/>
    <cellStyle name="SAPBEXHLevel1 4" xfId="18732"/>
    <cellStyle name="SAPBEXHLevel1 4 10" xfId="18733"/>
    <cellStyle name="SAPBEXHLevel1 4 11" xfId="18734"/>
    <cellStyle name="SAPBEXHLevel1 4 12" xfId="18735"/>
    <cellStyle name="SAPBEXHLevel1 4 13" xfId="18736"/>
    <cellStyle name="SAPBEXHLevel1 4 14" xfId="18737"/>
    <cellStyle name="SAPBEXHLevel1 4 15" xfId="18738"/>
    <cellStyle name="SAPBEXHLevel1 4 16" xfId="18739"/>
    <cellStyle name="SAPBEXHLevel1 4 2" xfId="18740"/>
    <cellStyle name="SAPBEXHLevel1 4 2 10" xfId="18741"/>
    <cellStyle name="SAPBEXHLevel1 4 2 11" xfId="18742"/>
    <cellStyle name="SAPBEXHLevel1 4 2 12" xfId="18743"/>
    <cellStyle name="SAPBEXHLevel1 4 2 13" xfId="18744"/>
    <cellStyle name="SAPBEXHLevel1 4 2 14" xfId="18745"/>
    <cellStyle name="SAPBEXHLevel1 4 2 2" xfId="18746"/>
    <cellStyle name="SAPBEXHLevel1 4 2 2 10" xfId="18747"/>
    <cellStyle name="SAPBEXHLevel1 4 2 2 2" xfId="18748"/>
    <cellStyle name="SAPBEXHLevel1 4 2 2 2 2" xfId="18749"/>
    <cellStyle name="SAPBEXHLevel1 4 2 2 2 3" xfId="18750"/>
    <cellStyle name="SAPBEXHLevel1 4 2 2 2 4" xfId="18751"/>
    <cellStyle name="SAPBEXHLevel1 4 2 2 2 5" xfId="18752"/>
    <cellStyle name="SAPBEXHLevel1 4 2 2 2 6" xfId="18753"/>
    <cellStyle name="SAPBEXHLevel1 4 2 2 2 7" xfId="18754"/>
    <cellStyle name="SAPBEXHLevel1 4 2 2 3" xfId="18755"/>
    <cellStyle name="SAPBEXHLevel1 4 2 2 3 2" xfId="18756"/>
    <cellStyle name="SAPBEXHLevel1 4 2 2 3 3" xfId="18757"/>
    <cellStyle name="SAPBEXHLevel1 4 2 2 3 4" xfId="18758"/>
    <cellStyle name="SAPBEXHLevel1 4 2 2 3 5" xfId="18759"/>
    <cellStyle name="SAPBEXHLevel1 4 2 2 3 6" xfId="18760"/>
    <cellStyle name="SAPBEXHLevel1 4 2 2 3 7" xfId="18761"/>
    <cellStyle name="SAPBEXHLevel1 4 2 2 4" xfId="18762"/>
    <cellStyle name="SAPBEXHLevel1 4 2 2 5" xfId="18763"/>
    <cellStyle name="SAPBEXHLevel1 4 2 2 6" xfId="18764"/>
    <cellStyle name="SAPBEXHLevel1 4 2 2 7" xfId="18765"/>
    <cellStyle name="SAPBEXHLevel1 4 2 2 8" xfId="18766"/>
    <cellStyle name="SAPBEXHLevel1 4 2 2 9" xfId="18767"/>
    <cellStyle name="SAPBEXHLevel1 4 2 3" xfId="18768"/>
    <cellStyle name="SAPBEXHLevel1 4 2 3 2" xfId="18769"/>
    <cellStyle name="SAPBEXHLevel1 4 2 3 3" xfId="18770"/>
    <cellStyle name="SAPBEXHLevel1 4 2 3 4" xfId="18771"/>
    <cellStyle name="SAPBEXHLevel1 4 2 3 5" xfId="18772"/>
    <cellStyle name="SAPBEXHLevel1 4 2 3 6" xfId="18773"/>
    <cellStyle name="SAPBEXHLevel1 4 2 3 7" xfId="18774"/>
    <cellStyle name="SAPBEXHLevel1 4 2 4" xfId="18775"/>
    <cellStyle name="SAPBEXHLevel1 4 2 4 2" xfId="18776"/>
    <cellStyle name="SAPBEXHLevel1 4 2 4 3" xfId="18777"/>
    <cellStyle name="SAPBEXHLevel1 4 2 4 4" xfId="18778"/>
    <cellStyle name="SAPBEXHLevel1 4 2 4 5" xfId="18779"/>
    <cellStyle name="SAPBEXHLevel1 4 2 4 6" xfId="18780"/>
    <cellStyle name="SAPBEXHLevel1 4 2 4 7" xfId="18781"/>
    <cellStyle name="SAPBEXHLevel1 4 2 5" xfId="18782"/>
    <cellStyle name="SAPBEXHLevel1 4 2 6" xfId="18783"/>
    <cellStyle name="SAPBEXHLevel1 4 2 7" xfId="18784"/>
    <cellStyle name="SAPBEXHLevel1 4 2 8" xfId="18785"/>
    <cellStyle name="SAPBEXHLevel1 4 2 9" xfId="18786"/>
    <cellStyle name="SAPBEXHLevel1 4 3" xfId="18787"/>
    <cellStyle name="SAPBEXHLevel1 4 3 10" xfId="18788"/>
    <cellStyle name="SAPBEXHLevel1 4 3 11" xfId="18789"/>
    <cellStyle name="SAPBEXHLevel1 4 3 12" xfId="18790"/>
    <cellStyle name="SAPBEXHLevel1 4 3 13" xfId="18791"/>
    <cellStyle name="SAPBEXHLevel1 4 3 14" xfId="18792"/>
    <cellStyle name="SAPBEXHLevel1 4 3 2" xfId="18793"/>
    <cellStyle name="SAPBEXHLevel1 4 3 2 10" xfId="18794"/>
    <cellStyle name="SAPBEXHLevel1 4 3 2 2" xfId="18795"/>
    <cellStyle name="SAPBEXHLevel1 4 3 2 2 2" xfId="18796"/>
    <cellStyle name="SAPBEXHLevel1 4 3 2 2 3" xfId="18797"/>
    <cellStyle name="SAPBEXHLevel1 4 3 2 2 4" xfId="18798"/>
    <cellStyle name="SAPBEXHLevel1 4 3 2 2 5" xfId="18799"/>
    <cellStyle name="SAPBEXHLevel1 4 3 2 2 6" xfId="18800"/>
    <cellStyle name="SAPBEXHLevel1 4 3 2 2 7" xfId="18801"/>
    <cellStyle name="SAPBEXHLevel1 4 3 2 3" xfId="18802"/>
    <cellStyle name="SAPBEXHLevel1 4 3 2 3 2" xfId="18803"/>
    <cellStyle name="SAPBEXHLevel1 4 3 2 3 3" xfId="18804"/>
    <cellStyle name="SAPBEXHLevel1 4 3 2 3 4" xfId="18805"/>
    <cellStyle name="SAPBEXHLevel1 4 3 2 3 5" xfId="18806"/>
    <cellStyle name="SAPBEXHLevel1 4 3 2 3 6" xfId="18807"/>
    <cellStyle name="SAPBEXHLevel1 4 3 2 3 7" xfId="18808"/>
    <cellStyle name="SAPBEXHLevel1 4 3 2 4" xfId="18809"/>
    <cellStyle name="SAPBEXHLevel1 4 3 2 5" xfId="18810"/>
    <cellStyle name="SAPBEXHLevel1 4 3 2 6" xfId="18811"/>
    <cellStyle name="SAPBEXHLevel1 4 3 2 7" xfId="18812"/>
    <cellStyle name="SAPBEXHLevel1 4 3 2 8" xfId="18813"/>
    <cellStyle name="SAPBEXHLevel1 4 3 2 9" xfId="18814"/>
    <cellStyle name="SAPBEXHLevel1 4 3 3" xfId="18815"/>
    <cellStyle name="SAPBEXHLevel1 4 3 3 2" xfId="18816"/>
    <cellStyle name="SAPBEXHLevel1 4 3 3 3" xfId="18817"/>
    <cellStyle name="SAPBEXHLevel1 4 3 3 4" xfId="18818"/>
    <cellStyle name="SAPBEXHLevel1 4 3 3 5" xfId="18819"/>
    <cellStyle name="SAPBEXHLevel1 4 3 3 6" xfId="18820"/>
    <cellStyle name="SAPBEXHLevel1 4 3 3 7" xfId="18821"/>
    <cellStyle name="SAPBEXHLevel1 4 3 4" xfId="18822"/>
    <cellStyle name="SAPBEXHLevel1 4 3 4 2" xfId="18823"/>
    <cellStyle name="SAPBEXHLevel1 4 3 4 3" xfId="18824"/>
    <cellStyle name="SAPBEXHLevel1 4 3 4 4" xfId="18825"/>
    <cellStyle name="SAPBEXHLevel1 4 3 4 5" xfId="18826"/>
    <cellStyle name="SAPBEXHLevel1 4 3 4 6" xfId="18827"/>
    <cellStyle name="SAPBEXHLevel1 4 3 4 7" xfId="18828"/>
    <cellStyle name="SAPBEXHLevel1 4 3 5" xfId="18829"/>
    <cellStyle name="SAPBEXHLevel1 4 3 6" xfId="18830"/>
    <cellStyle name="SAPBEXHLevel1 4 3 7" xfId="18831"/>
    <cellStyle name="SAPBEXHLevel1 4 3 8" xfId="18832"/>
    <cellStyle name="SAPBEXHLevel1 4 3 9" xfId="18833"/>
    <cellStyle name="SAPBEXHLevel1 4 4" xfId="18834"/>
    <cellStyle name="SAPBEXHLevel1 4 4 10" xfId="18835"/>
    <cellStyle name="SAPBEXHLevel1 4 4 11" xfId="18836"/>
    <cellStyle name="SAPBEXHLevel1 4 4 12" xfId="18837"/>
    <cellStyle name="SAPBEXHLevel1 4 4 13" xfId="18838"/>
    <cellStyle name="SAPBEXHLevel1 4 4 14" xfId="18839"/>
    <cellStyle name="SAPBEXHLevel1 4 4 2" xfId="18840"/>
    <cellStyle name="SAPBEXHLevel1 4 4 2 10" xfId="18841"/>
    <cellStyle name="SAPBEXHLevel1 4 4 2 2" xfId="18842"/>
    <cellStyle name="SAPBEXHLevel1 4 4 2 2 2" xfId="18843"/>
    <cellStyle name="SAPBEXHLevel1 4 4 2 2 3" xfId="18844"/>
    <cellStyle name="SAPBEXHLevel1 4 4 2 2 4" xfId="18845"/>
    <cellStyle name="SAPBEXHLevel1 4 4 2 2 5" xfId="18846"/>
    <cellStyle name="SAPBEXHLevel1 4 4 2 2 6" xfId="18847"/>
    <cellStyle name="SAPBEXHLevel1 4 4 2 2 7" xfId="18848"/>
    <cellStyle name="SAPBEXHLevel1 4 4 2 3" xfId="18849"/>
    <cellStyle name="SAPBEXHLevel1 4 4 2 3 2" xfId="18850"/>
    <cellStyle name="SAPBEXHLevel1 4 4 2 3 3" xfId="18851"/>
    <cellStyle name="SAPBEXHLevel1 4 4 2 3 4" xfId="18852"/>
    <cellStyle name="SAPBEXHLevel1 4 4 2 3 5" xfId="18853"/>
    <cellStyle name="SAPBEXHLevel1 4 4 2 3 6" xfId="18854"/>
    <cellStyle name="SAPBEXHLevel1 4 4 2 3 7" xfId="18855"/>
    <cellStyle name="SAPBEXHLevel1 4 4 2 4" xfId="18856"/>
    <cellStyle name="SAPBEXHLevel1 4 4 2 5" xfId="18857"/>
    <cellStyle name="SAPBEXHLevel1 4 4 2 6" xfId="18858"/>
    <cellStyle name="SAPBEXHLevel1 4 4 2 7" xfId="18859"/>
    <cellStyle name="SAPBEXHLevel1 4 4 2 8" xfId="18860"/>
    <cellStyle name="SAPBEXHLevel1 4 4 2 9" xfId="18861"/>
    <cellStyle name="SAPBEXHLevel1 4 4 3" xfId="18862"/>
    <cellStyle name="SAPBEXHLevel1 4 4 3 2" xfId="18863"/>
    <cellStyle name="SAPBEXHLevel1 4 4 3 3" xfId="18864"/>
    <cellStyle name="SAPBEXHLevel1 4 4 3 4" xfId="18865"/>
    <cellStyle name="SAPBEXHLevel1 4 4 3 5" xfId="18866"/>
    <cellStyle name="SAPBEXHLevel1 4 4 3 6" xfId="18867"/>
    <cellStyle name="SAPBEXHLevel1 4 4 3 7" xfId="18868"/>
    <cellStyle name="SAPBEXHLevel1 4 4 4" xfId="18869"/>
    <cellStyle name="SAPBEXHLevel1 4 4 4 2" xfId="18870"/>
    <cellStyle name="SAPBEXHLevel1 4 4 4 3" xfId="18871"/>
    <cellStyle name="SAPBEXHLevel1 4 4 4 4" xfId="18872"/>
    <cellStyle name="SAPBEXHLevel1 4 4 4 5" xfId="18873"/>
    <cellStyle name="SAPBEXHLevel1 4 4 4 6" xfId="18874"/>
    <cellStyle name="SAPBEXHLevel1 4 4 4 7" xfId="18875"/>
    <cellStyle name="SAPBEXHLevel1 4 4 5" xfId="18876"/>
    <cellStyle name="SAPBEXHLevel1 4 4 6" xfId="18877"/>
    <cellStyle name="SAPBEXHLevel1 4 4 7" xfId="18878"/>
    <cellStyle name="SAPBEXHLevel1 4 4 8" xfId="18879"/>
    <cellStyle name="SAPBEXHLevel1 4 4 9" xfId="18880"/>
    <cellStyle name="SAPBEXHLevel1 4 5" xfId="18881"/>
    <cellStyle name="SAPBEXHLevel1 4 5 10" xfId="18882"/>
    <cellStyle name="SAPBEXHLevel1 4 5 11" xfId="18883"/>
    <cellStyle name="SAPBEXHLevel1 4 5 12" xfId="18884"/>
    <cellStyle name="SAPBEXHLevel1 4 5 13" xfId="18885"/>
    <cellStyle name="SAPBEXHLevel1 4 5 14" xfId="18886"/>
    <cellStyle name="SAPBEXHLevel1 4 5 2" xfId="18887"/>
    <cellStyle name="SAPBEXHLevel1 4 5 2 10" xfId="18888"/>
    <cellStyle name="SAPBEXHLevel1 4 5 2 2" xfId="18889"/>
    <cellStyle name="SAPBEXHLevel1 4 5 2 2 2" xfId="18890"/>
    <cellStyle name="SAPBEXHLevel1 4 5 2 2 3" xfId="18891"/>
    <cellStyle name="SAPBEXHLevel1 4 5 2 2 4" xfId="18892"/>
    <cellStyle name="SAPBEXHLevel1 4 5 2 2 5" xfId="18893"/>
    <cellStyle name="SAPBEXHLevel1 4 5 2 2 6" xfId="18894"/>
    <cellStyle name="SAPBEXHLevel1 4 5 2 2 7" xfId="18895"/>
    <cellStyle name="SAPBEXHLevel1 4 5 2 3" xfId="18896"/>
    <cellStyle name="SAPBEXHLevel1 4 5 2 3 2" xfId="18897"/>
    <cellStyle name="SAPBEXHLevel1 4 5 2 3 3" xfId="18898"/>
    <cellStyle name="SAPBEXHLevel1 4 5 2 3 4" xfId="18899"/>
    <cellStyle name="SAPBEXHLevel1 4 5 2 3 5" xfId="18900"/>
    <cellStyle name="SAPBEXHLevel1 4 5 2 3 6" xfId="18901"/>
    <cellStyle name="SAPBEXHLevel1 4 5 2 3 7" xfId="18902"/>
    <cellStyle name="SAPBEXHLevel1 4 5 2 4" xfId="18903"/>
    <cellStyle name="SAPBEXHLevel1 4 5 2 5" xfId="18904"/>
    <cellStyle name="SAPBEXHLevel1 4 5 2 6" xfId="18905"/>
    <cellStyle name="SAPBEXHLevel1 4 5 2 7" xfId="18906"/>
    <cellStyle name="SAPBEXHLevel1 4 5 2 8" xfId="18907"/>
    <cellStyle name="SAPBEXHLevel1 4 5 2 9" xfId="18908"/>
    <cellStyle name="SAPBEXHLevel1 4 5 3" xfId="18909"/>
    <cellStyle name="SAPBEXHLevel1 4 5 3 2" xfId="18910"/>
    <cellStyle name="SAPBEXHLevel1 4 5 3 3" xfId="18911"/>
    <cellStyle name="SAPBEXHLevel1 4 5 3 4" xfId="18912"/>
    <cellStyle name="SAPBEXHLevel1 4 5 3 5" xfId="18913"/>
    <cellStyle name="SAPBEXHLevel1 4 5 3 6" xfId="18914"/>
    <cellStyle name="SAPBEXHLevel1 4 5 3 7" xfId="18915"/>
    <cellStyle name="SAPBEXHLevel1 4 5 4" xfId="18916"/>
    <cellStyle name="SAPBEXHLevel1 4 5 4 2" xfId="18917"/>
    <cellStyle name="SAPBEXHLevel1 4 5 4 3" xfId="18918"/>
    <cellStyle name="SAPBEXHLevel1 4 5 4 4" xfId="18919"/>
    <cellStyle name="SAPBEXHLevel1 4 5 4 5" xfId="18920"/>
    <cellStyle name="SAPBEXHLevel1 4 5 4 6" xfId="18921"/>
    <cellStyle name="SAPBEXHLevel1 4 5 4 7" xfId="18922"/>
    <cellStyle name="SAPBEXHLevel1 4 5 5" xfId="18923"/>
    <cellStyle name="SAPBEXHLevel1 4 5 6" xfId="18924"/>
    <cellStyle name="SAPBEXHLevel1 4 5 7" xfId="18925"/>
    <cellStyle name="SAPBEXHLevel1 4 5 8" xfId="18926"/>
    <cellStyle name="SAPBEXHLevel1 4 5 9" xfId="18927"/>
    <cellStyle name="SAPBEXHLevel1 4 6" xfId="18928"/>
    <cellStyle name="SAPBEXHLevel1 4 6 10" xfId="18929"/>
    <cellStyle name="SAPBEXHLevel1 4 6 2" xfId="18930"/>
    <cellStyle name="SAPBEXHLevel1 4 6 2 2" xfId="18931"/>
    <cellStyle name="SAPBEXHLevel1 4 6 2 3" xfId="18932"/>
    <cellStyle name="SAPBEXHLevel1 4 6 2 4" xfId="18933"/>
    <cellStyle name="SAPBEXHLevel1 4 6 2 5" xfId="18934"/>
    <cellStyle name="SAPBEXHLevel1 4 6 2 6" xfId="18935"/>
    <cellStyle name="SAPBEXHLevel1 4 6 2 7" xfId="18936"/>
    <cellStyle name="SAPBEXHLevel1 4 6 3" xfId="18937"/>
    <cellStyle name="SAPBEXHLevel1 4 6 3 2" xfId="18938"/>
    <cellStyle name="SAPBEXHLevel1 4 6 3 3" xfId="18939"/>
    <cellStyle name="SAPBEXHLevel1 4 6 3 4" xfId="18940"/>
    <cellStyle name="SAPBEXHLevel1 4 6 3 5" xfId="18941"/>
    <cellStyle name="SAPBEXHLevel1 4 6 3 6" xfId="18942"/>
    <cellStyle name="SAPBEXHLevel1 4 6 3 7" xfId="18943"/>
    <cellStyle name="SAPBEXHLevel1 4 6 4" xfId="18944"/>
    <cellStyle name="SAPBEXHLevel1 4 6 5" xfId="18945"/>
    <cellStyle name="SAPBEXHLevel1 4 6 6" xfId="18946"/>
    <cellStyle name="SAPBEXHLevel1 4 6 7" xfId="18947"/>
    <cellStyle name="SAPBEXHLevel1 4 6 8" xfId="18948"/>
    <cellStyle name="SAPBEXHLevel1 4 6 9" xfId="18949"/>
    <cellStyle name="SAPBEXHLevel1 4 7" xfId="18950"/>
    <cellStyle name="SAPBEXHLevel1 4 7 2" xfId="18951"/>
    <cellStyle name="SAPBEXHLevel1 4 7 3" xfId="18952"/>
    <cellStyle name="SAPBEXHLevel1 4 7 4" xfId="18953"/>
    <cellStyle name="SAPBEXHLevel1 4 7 5" xfId="18954"/>
    <cellStyle name="SAPBEXHLevel1 4 7 6" xfId="18955"/>
    <cellStyle name="SAPBEXHLevel1 4 7 7" xfId="18956"/>
    <cellStyle name="SAPBEXHLevel1 4 8" xfId="18957"/>
    <cellStyle name="SAPBEXHLevel1 4 8 2" xfId="18958"/>
    <cellStyle name="SAPBEXHLevel1 4 8 3" xfId="18959"/>
    <cellStyle name="SAPBEXHLevel1 4 8 4" xfId="18960"/>
    <cellStyle name="SAPBEXHLevel1 4 8 5" xfId="18961"/>
    <cellStyle name="SAPBEXHLevel1 4 8 6" xfId="18962"/>
    <cellStyle name="SAPBEXHLevel1 4 8 7" xfId="18963"/>
    <cellStyle name="SAPBEXHLevel1 4 9" xfId="18964"/>
    <cellStyle name="SAPBEXHLevel1 5" xfId="18965"/>
    <cellStyle name="SAPBEXHLevel1 5 10" xfId="18966"/>
    <cellStyle name="SAPBEXHLevel1 5 11" xfId="18967"/>
    <cellStyle name="SAPBEXHLevel1 5 12" xfId="18968"/>
    <cellStyle name="SAPBEXHLevel1 5 13" xfId="18969"/>
    <cellStyle name="SAPBEXHLevel1 5 14" xfId="18970"/>
    <cellStyle name="SAPBEXHLevel1 5 15" xfId="18971"/>
    <cellStyle name="SAPBEXHLevel1 5 2" xfId="18972"/>
    <cellStyle name="SAPBEXHLevel1 5 2 10" xfId="18973"/>
    <cellStyle name="SAPBEXHLevel1 5 2 11" xfId="18974"/>
    <cellStyle name="SAPBEXHLevel1 5 2 12" xfId="18975"/>
    <cellStyle name="SAPBEXHLevel1 5 2 13" xfId="18976"/>
    <cellStyle name="SAPBEXHLevel1 5 2 14" xfId="18977"/>
    <cellStyle name="SAPBEXHLevel1 5 2 2" xfId="18978"/>
    <cellStyle name="SAPBEXHLevel1 5 2 2 10" xfId="18979"/>
    <cellStyle name="SAPBEXHLevel1 5 2 2 2" xfId="18980"/>
    <cellStyle name="SAPBEXHLevel1 5 2 2 2 2" xfId="18981"/>
    <cellStyle name="SAPBEXHLevel1 5 2 2 2 3" xfId="18982"/>
    <cellStyle name="SAPBEXHLevel1 5 2 2 2 4" xfId="18983"/>
    <cellStyle name="SAPBEXHLevel1 5 2 2 2 5" xfId="18984"/>
    <cellStyle name="SAPBEXHLevel1 5 2 2 2 6" xfId="18985"/>
    <cellStyle name="SAPBEXHLevel1 5 2 2 2 7" xfId="18986"/>
    <cellStyle name="SAPBEXHLevel1 5 2 2 3" xfId="18987"/>
    <cellStyle name="SAPBEXHLevel1 5 2 2 3 2" xfId="18988"/>
    <cellStyle name="SAPBEXHLevel1 5 2 2 3 3" xfId="18989"/>
    <cellStyle name="SAPBEXHLevel1 5 2 2 3 4" xfId="18990"/>
    <cellStyle name="SAPBEXHLevel1 5 2 2 3 5" xfId="18991"/>
    <cellStyle name="SAPBEXHLevel1 5 2 2 3 6" xfId="18992"/>
    <cellStyle name="SAPBEXHLevel1 5 2 2 3 7" xfId="18993"/>
    <cellStyle name="SAPBEXHLevel1 5 2 2 4" xfId="18994"/>
    <cellStyle name="SAPBEXHLevel1 5 2 2 5" xfId="18995"/>
    <cellStyle name="SAPBEXHLevel1 5 2 2 6" xfId="18996"/>
    <cellStyle name="SAPBEXHLevel1 5 2 2 7" xfId="18997"/>
    <cellStyle name="SAPBEXHLevel1 5 2 2 8" xfId="18998"/>
    <cellStyle name="SAPBEXHLevel1 5 2 2 9" xfId="18999"/>
    <cellStyle name="SAPBEXHLevel1 5 2 3" xfId="19000"/>
    <cellStyle name="SAPBEXHLevel1 5 2 3 2" xfId="19001"/>
    <cellStyle name="SAPBEXHLevel1 5 2 3 3" xfId="19002"/>
    <cellStyle name="SAPBEXHLevel1 5 2 3 4" xfId="19003"/>
    <cellStyle name="SAPBEXHLevel1 5 2 3 5" xfId="19004"/>
    <cellStyle name="SAPBEXHLevel1 5 2 3 6" xfId="19005"/>
    <cellStyle name="SAPBEXHLevel1 5 2 3 7" xfId="19006"/>
    <cellStyle name="SAPBEXHLevel1 5 2 4" xfId="19007"/>
    <cellStyle name="SAPBEXHLevel1 5 2 4 2" xfId="19008"/>
    <cellStyle name="SAPBEXHLevel1 5 2 4 3" xfId="19009"/>
    <cellStyle name="SAPBEXHLevel1 5 2 4 4" xfId="19010"/>
    <cellStyle name="SAPBEXHLevel1 5 2 4 5" xfId="19011"/>
    <cellStyle name="SAPBEXHLevel1 5 2 4 6" xfId="19012"/>
    <cellStyle name="SAPBEXHLevel1 5 2 4 7" xfId="19013"/>
    <cellStyle name="SAPBEXHLevel1 5 2 5" xfId="19014"/>
    <cellStyle name="SAPBEXHLevel1 5 2 6" xfId="19015"/>
    <cellStyle name="SAPBEXHLevel1 5 2 7" xfId="19016"/>
    <cellStyle name="SAPBEXHLevel1 5 2 8" xfId="19017"/>
    <cellStyle name="SAPBEXHLevel1 5 2 9" xfId="19018"/>
    <cellStyle name="SAPBEXHLevel1 5 3" xfId="19019"/>
    <cellStyle name="SAPBEXHLevel1 5 3 10" xfId="19020"/>
    <cellStyle name="SAPBEXHLevel1 5 3 11" xfId="19021"/>
    <cellStyle name="SAPBEXHLevel1 5 3 12" xfId="19022"/>
    <cellStyle name="SAPBEXHLevel1 5 3 13" xfId="19023"/>
    <cellStyle name="SAPBEXHLevel1 5 3 14" xfId="19024"/>
    <cellStyle name="SAPBEXHLevel1 5 3 2" xfId="19025"/>
    <cellStyle name="SAPBEXHLevel1 5 3 2 10" xfId="19026"/>
    <cellStyle name="SAPBEXHLevel1 5 3 2 2" xfId="19027"/>
    <cellStyle name="SAPBEXHLevel1 5 3 2 2 2" xfId="19028"/>
    <cellStyle name="SAPBEXHLevel1 5 3 2 2 3" xfId="19029"/>
    <cellStyle name="SAPBEXHLevel1 5 3 2 2 4" xfId="19030"/>
    <cellStyle name="SAPBEXHLevel1 5 3 2 2 5" xfId="19031"/>
    <cellStyle name="SAPBEXHLevel1 5 3 2 2 6" xfId="19032"/>
    <cellStyle name="SAPBEXHLevel1 5 3 2 2 7" xfId="19033"/>
    <cellStyle name="SAPBEXHLevel1 5 3 2 3" xfId="19034"/>
    <cellStyle name="SAPBEXHLevel1 5 3 2 3 2" xfId="19035"/>
    <cellStyle name="SAPBEXHLevel1 5 3 2 3 3" xfId="19036"/>
    <cellStyle name="SAPBEXHLevel1 5 3 2 3 4" xfId="19037"/>
    <cellStyle name="SAPBEXHLevel1 5 3 2 3 5" xfId="19038"/>
    <cellStyle name="SAPBEXHLevel1 5 3 2 3 6" xfId="19039"/>
    <cellStyle name="SAPBEXHLevel1 5 3 2 3 7" xfId="19040"/>
    <cellStyle name="SAPBEXHLevel1 5 3 2 4" xfId="19041"/>
    <cellStyle name="SAPBEXHLevel1 5 3 2 5" xfId="19042"/>
    <cellStyle name="SAPBEXHLevel1 5 3 2 6" xfId="19043"/>
    <cellStyle name="SAPBEXHLevel1 5 3 2 7" xfId="19044"/>
    <cellStyle name="SAPBEXHLevel1 5 3 2 8" xfId="19045"/>
    <cellStyle name="SAPBEXHLevel1 5 3 2 9" xfId="19046"/>
    <cellStyle name="SAPBEXHLevel1 5 3 3" xfId="19047"/>
    <cellStyle name="SAPBEXHLevel1 5 3 3 2" xfId="19048"/>
    <cellStyle name="SAPBEXHLevel1 5 3 3 3" xfId="19049"/>
    <cellStyle name="SAPBEXHLevel1 5 3 3 4" xfId="19050"/>
    <cellStyle name="SAPBEXHLevel1 5 3 3 5" xfId="19051"/>
    <cellStyle name="SAPBEXHLevel1 5 3 3 6" xfId="19052"/>
    <cellStyle name="SAPBEXHLevel1 5 3 3 7" xfId="19053"/>
    <cellStyle name="SAPBEXHLevel1 5 3 4" xfId="19054"/>
    <cellStyle name="SAPBEXHLevel1 5 3 4 2" xfId="19055"/>
    <cellStyle name="SAPBEXHLevel1 5 3 4 3" xfId="19056"/>
    <cellStyle name="SAPBEXHLevel1 5 3 4 4" xfId="19057"/>
    <cellStyle name="SAPBEXHLevel1 5 3 4 5" xfId="19058"/>
    <cellStyle name="SAPBEXHLevel1 5 3 4 6" xfId="19059"/>
    <cellStyle name="SAPBEXHLevel1 5 3 4 7" xfId="19060"/>
    <cellStyle name="SAPBEXHLevel1 5 3 5" xfId="19061"/>
    <cellStyle name="SAPBEXHLevel1 5 3 6" xfId="19062"/>
    <cellStyle name="SAPBEXHLevel1 5 3 7" xfId="19063"/>
    <cellStyle name="SAPBEXHLevel1 5 3 8" xfId="19064"/>
    <cellStyle name="SAPBEXHLevel1 5 3 9" xfId="19065"/>
    <cellStyle name="SAPBEXHLevel1 5 4" xfId="19066"/>
    <cellStyle name="SAPBEXHLevel1 5 4 10" xfId="19067"/>
    <cellStyle name="SAPBEXHLevel1 5 4 11" xfId="19068"/>
    <cellStyle name="SAPBEXHLevel1 5 4 12" xfId="19069"/>
    <cellStyle name="SAPBEXHLevel1 5 4 13" xfId="19070"/>
    <cellStyle name="SAPBEXHLevel1 5 4 14" xfId="19071"/>
    <cellStyle name="SAPBEXHLevel1 5 4 2" xfId="19072"/>
    <cellStyle name="SAPBEXHLevel1 5 4 2 10" xfId="19073"/>
    <cellStyle name="SAPBEXHLevel1 5 4 2 2" xfId="19074"/>
    <cellStyle name="SAPBEXHLevel1 5 4 2 2 2" xfId="19075"/>
    <cellStyle name="SAPBEXHLevel1 5 4 2 2 3" xfId="19076"/>
    <cellStyle name="SAPBEXHLevel1 5 4 2 2 4" xfId="19077"/>
    <cellStyle name="SAPBEXHLevel1 5 4 2 2 5" xfId="19078"/>
    <cellStyle name="SAPBEXHLevel1 5 4 2 2 6" xfId="19079"/>
    <cellStyle name="SAPBEXHLevel1 5 4 2 2 7" xfId="19080"/>
    <cellStyle name="SAPBEXHLevel1 5 4 2 3" xfId="19081"/>
    <cellStyle name="SAPBEXHLevel1 5 4 2 3 2" xfId="19082"/>
    <cellStyle name="SAPBEXHLevel1 5 4 2 3 3" xfId="19083"/>
    <cellStyle name="SAPBEXHLevel1 5 4 2 3 4" xfId="19084"/>
    <cellStyle name="SAPBEXHLevel1 5 4 2 3 5" xfId="19085"/>
    <cellStyle name="SAPBEXHLevel1 5 4 2 3 6" xfId="19086"/>
    <cellStyle name="SAPBEXHLevel1 5 4 2 3 7" xfId="19087"/>
    <cellStyle name="SAPBEXHLevel1 5 4 2 4" xfId="19088"/>
    <cellStyle name="SAPBEXHLevel1 5 4 2 5" xfId="19089"/>
    <cellStyle name="SAPBEXHLevel1 5 4 2 6" xfId="19090"/>
    <cellStyle name="SAPBEXHLevel1 5 4 2 7" xfId="19091"/>
    <cellStyle name="SAPBEXHLevel1 5 4 2 8" xfId="19092"/>
    <cellStyle name="SAPBEXHLevel1 5 4 2 9" xfId="19093"/>
    <cellStyle name="SAPBEXHLevel1 5 4 3" xfId="19094"/>
    <cellStyle name="SAPBEXHLevel1 5 4 3 2" xfId="19095"/>
    <cellStyle name="SAPBEXHLevel1 5 4 3 3" xfId="19096"/>
    <cellStyle name="SAPBEXHLevel1 5 4 3 4" xfId="19097"/>
    <cellStyle name="SAPBEXHLevel1 5 4 3 5" xfId="19098"/>
    <cellStyle name="SAPBEXHLevel1 5 4 3 6" xfId="19099"/>
    <cellStyle name="SAPBEXHLevel1 5 4 3 7" xfId="19100"/>
    <cellStyle name="SAPBEXHLevel1 5 4 4" xfId="19101"/>
    <cellStyle name="SAPBEXHLevel1 5 4 4 2" xfId="19102"/>
    <cellStyle name="SAPBEXHLevel1 5 4 4 3" xfId="19103"/>
    <cellStyle name="SAPBEXHLevel1 5 4 4 4" xfId="19104"/>
    <cellStyle name="SAPBEXHLevel1 5 4 4 5" xfId="19105"/>
    <cellStyle name="SAPBEXHLevel1 5 4 4 6" xfId="19106"/>
    <cellStyle name="SAPBEXHLevel1 5 4 4 7" xfId="19107"/>
    <cellStyle name="SAPBEXHLevel1 5 4 5" xfId="19108"/>
    <cellStyle name="SAPBEXHLevel1 5 4 6" xfId="19109"/>
    <cellStyle name="SAPBEXHLevel1 5 4 7" xfId="19110"/>
    <cellStyle name="SAPBEXHLevel1 5 4 8" xfId="19111"/>
    <cellStyle name="SAPBEXHLevel1 5 4 9" xfId="19112"/>
    <cellStyle name="SAPBEXHLevel1 5 5" xfId="19113"/>
    <cellStyle name="SAPBEXHLevel1 5 5 10" xfId="19114"/>
    <cellStyle name="SAPBEXHLevel1 5 5 11" xfId="19115"/>
    <cellStyle name="SAPBEXHLevel1 5 5 12" xfId="19116"/>
    <cellStyle name="SAPBEXHLevel1 5 5 13" xfId="19117"/>
    <cellStyle name="SAPBEXHLevel1 5 5 14" xfId="19118"/>
    <cellStyle name="SAPBEXHLevel1 5 5 2" xfId="19119"/>
    <cellStyle name="SAPBEXHLevel1 5 5 2 10" xfId="19120"/>
    <cellStyle name="SAPBEXHLevel1 5 5 2 2" xfId="19121"/>
    <cellStyle name="SAPBEXHLevel1 5 5 2 2 2" xfId="19122"/>
    <cellStyle name="SAPBEXHLevel1 5 5 2 2 3" xfId="19123"/>
    <cellStyle name="SAPBEXHLevel1 5 5 2 2 4" xfId="19124"/>
    <cellStyle name="SAPBEXHLevel1 5 5 2 2 5" xfId="19125"/>
    <cellStyle name="SAPBEXHLevel1 5 5 2 2 6" xfId="19126"/>
    <cellStyle name="SAPBEXHLevel1 5 5 2 2 7" xfId="19127"/>
    <cellStyle name="SAPBEXHLevel1 5 5 2 3" xfId="19128"/>
    <cellStyle name="SAPBEXHLevel1 5 5 2 3 2" xfId="19129"/>
    <cellStyle name="SAPBEXHLevel1 5 5 2 3 3" xfId="19130"/>
    <cellStyle name="SAPBEXHLevel1 5 5 2 3 4" xfId="19131"/>
    <cellStyle name="SAPBEXHLevel1 5 5 2 3 5" xfId="19132"/>
    <cellStyle name="SAPBEXHLevel1 5 5 2 3 6" xfId="19133"/>
    <cellStyle name="SAPBEXHLevel1 5 5 2 3 7" xfId="19134"/>
    <cellStyle name="SAPBEXHLevel1 5 5 2 4" xfId="19135"/>
    <cellStyle name="SAPBEXHLevel1 5 5 2 5" xfId="19136"/>
    <cellStyle name="SAPBEXHLevel1 5 5 2 6" xfId="19137"/>
    <cellStyle name="SAPBEXHLevel1 5 5 2 7" xfId="19138"/>
    <cellStyle name="SAPBEXHLevel1 5 5 2 8" xfId="19139"/>
    <cellStyle name="SAPBEXHLevel1 5 5 2 9" xfId="19140"/>
    <cellStyle name="SAPBEXHLevel1 5 5 3" xfId="19141"/>
    <cellStyle name="SAPBEXHLevel1 5 5 3 2" xfId="19142"/>
    <cellStyle name="SAPBEXHLevel1 5 5 3 3" xfId="19143"/>
    <cellStyle name="SAPBEXHLevel1 5 5 3 4" xfId="19144"/>
    <cellStyle name="SAPBEXHLevel1 5 5 3 5" xfId="19145"/>
    <cellStyle name="SAPBEXHLevel1 5 5 3 6" xfId="19146"/>
    <cellStyle name="SAPBEXHLevel1 5 5 3 7" xfId="19147"/>
    <cellStyle name="SAPBEXHLevel1 5 5 4" xfId="19148"/>
    <cellStyle name="SAPBEXHLevel1 5 5 4 2" xfId="19149"/>
    <cellStyle name="SAPBEXHLevel1 5 5 4 3" xfId="19150"/>
    <cellStyle name="SAPBEXHLevel1 5 5 4 4" xfId="19151"/>
    <cellStyle name="SAPBEXHLevel1 5 5 4 5" xfId="19152"/>
    <cellStyle name="SAPBEXHLevel1 5 5 4 6" xfId="19153"/>
    <cellStyle name="SAPBEXHLevel1 5 5 4 7" xfId="19154"/>
    <cellStyle name="SAPBEXHLevel1 5 5 5" xfId="19155"/>
    <cellStyle name="SAPBEXHLevel1 5 5 6" xfId="19156"/>
    <cellStyle name="SAPBEXHLevel1 5 5 7" xfId="19157"/>
    <cellStyle name="SAPBEXHLevel1 5 5 8" xfId="19158"/>
    <cellStyle name="SAPBEXHLevel1 5 5 9" xfId="19159"/>
    <cellStyle name="SAPBEXHLevel1 5 6" xfId="19160"/>
    <cellStyle name="SAPBEXHLevel1 5 6 10" xfId="19161"/>
    <cellStyle name="SAPBEXHLevel1 5 6 2" xfId="19162"/>
    <cellStyle name="SAPBEXHLevel1 5 6 2 2" xfId="19163"/>
    <cellStyle name="SAPBEXHLevel1 5 6 2 3" xfId="19164"/>
    <cellStyle name="SAPBEXHLevel1 5 6 2 4" xfId="19165"/>
    <cellStyle name="SAPBEXHLevel1 5 6 2 5" xfId="19166"/>
    <cellStyle name="SAPBEXHLevel1 5 6 2 6" xfId="19167"/>
    <cellStyle name="SAPBEXHLevel1 5 6 2 7" xfId="19168"/>
    <cellStyle name="SAPBEXHLevel1 5 6 3" xfId="19169"/>
    <cellStyle name="SAPBEXHLevel1 5 6 3 2" xfId="19170"/>
    <cellStyle name="SAPBEXHLevel1 5 6 3 3" xfId="19171"/>
    <cellStyle name="SAPBEXHLevel1 5 6 3 4" xfId="19172"/>
    <cellStyle name="SAPBEXHLevel1 5 6 3 5" xfId="19173"/>
    <cellStyle name="SAPBEXHLevel1 5 6 3 6" xfId="19174"/>
    <cellStyle name="SAPBEXHLevel1 5 6 3 7" xfId="19175"/>
    <cellStyle name="SAPBEXHLevel1 5 6 4" xfId="19176"/>
    <cellStyle name="SAPBEXHLevel1 5 6 5" xfId="19177"/>
    <cellStyle name="SAPBEXHLevel1 5 6 6" xfId="19178"/>
    <cellStyle name="SAPBEXHLevel1 5 6 7" xfId="19179"/>
    <cellStyle name="SAPBEXHLevel1 5 6 8" xfId="19180"/>
    <cellStyle name="SAPBEXHLevel1 5 6 9" xfId="19181"/>
    <cellStyle name="SAPBEXHLevel1 5 7" xfId="19182"/>
    <cellStyle name="SAPBEXHLevel1 5 7 2" xfId="19183"/>
    <cellStyle name="SAPBEXHLevel1 5 7 3" xfId="19184"/>
    <cellStyle name="SAPBEXHLevel1 5 7 4" xfId="19185"/>
    <cellStyle name="SAPBEXHLevel1 5 7 5" xfId="19186"/>
    <cellStyle name="SAPBEXHLevel1 5 7 6" xfId="19187"/>
    <cellStyle name="SAPBEXHLevel1 5 7 7" xfId="19188"/>
    <cellStyle name="SAPBEXHLevel1 5 8" xfId="19189"/>
    <cellStyle name="SAPBEXHLevel1 5 8 2" xfId="19190"/>
    <cellStyle name="SAPBEXHLevel1 5 8 3" xfId="19191"/>
    <cellStyle name="SAPBEXHLevel1 5 8 4" xfId="19192"/>
    <cellStyle name="SAPBEXHLevel1 5 8 5" xfId="19193"/>
    <cellStyle name="SAPBEXHLevel1 5 8 6" xfId="19194"/>
    <cellStyle name="SAPBEXHLevel1 5 8 7" xfId="19195"/>
    <cellStyle name="SAPBEXHLevel1 5 9" xfId="19196"/>
    <cellStyle name="SAPBEXHLevel1 6" xfId="19197"/>
    <cellStyle name="SAPBEXHLevel1 6 10" xfId="19198"/>
    <cellStyle name="SAPBEXHLevel1 6 11" xfId="19199"/>
    <cellStyle name="SAPBEXHLevel1 6 12" xfId="19200"/>
    <cellStyle name="SAPBEXHLevel1 6 13" xfId="19201"/>
    <cellStyle name="SAPBEXHLevel1 6 14" xfId="19202"/>
    <cellStyle name="SAPBEXHLevel1 6 15" xfId="19203"/>
    <cellStyle name="SAPBEXHLevel1 6 2" xfId="19204"/>
    <cellStyle name="SAPBEXHLevel1 6 2 10" xfId="19205"/>
    <cellStyle name="SAPBEXHLevel1 6 2 11" xfId="19206"/>
    <cellStyle name="SAPBEXHLevel1 6 2 12" xfId="19207"/>
    <cellStyle name="SAPBEXHLevel1 6 2 13" xfId="19208"/>
    <cellStyle name="SAPBEXHLevel1 6 2 14" xfId="19209"/>
    <cellStyle name="SAPBEXHLevel1 6 2 2" xfId="19210"/>
    <cellStyle name="SAPBEXHLevel1 6 2 2 10" xfId="19211"/>
    <cellStyle name="SAPBEXHLevel1 6 2 2 2" xfId="19212"/>
    <cellStyle name="SAPBEXHLevel1 6 2 2 2 2" xfId="19213"/>
    <cellStyle name="SAPBEXHLevel1 6 2 2 2 3" xfId="19214"/>
    <cellStyle name="SAPBEXHLevel1 6 2 2 2 4" xfId="19215"/>
    <cellStyle name="SAPBEXHLevel1 6 2 2 2 5" xfId="19216"/>
    <cellStyle name="SAPBEXHLevel1 6 2 2 2 6" xfId="19217"/>
    <cellStyle name="SAPBEXHLevel1 6 2 2 2 7" xfId="19218"/>
    <cellStyle name="SAPBEXHLevel1 6 2 2 3" xfId="19219"/>
    <cellStyle name="SAPBEXHLevel1 6 2 2 3 2" xfId="19220"/>
    <cellStyle name="SAPBEXHLevel1 6 2 2 3 3" xfId="19221"/>
    <cellStyle name="SAPBEXHLevel1 6 2 2 3 4" xfId="19222"/>
    <cellStyle name="SAPBEXHLevel1 6 2 2 3 5" xfId="19223"/>
    <cellStyle name="SAPBEXHLevel1 6 2 2 3 6" xfId="19224"/>
    <cellStyle name="SAPBEXHLevel1 6 2 2 3 7" xfId="19225"/>
    <cellStyle name="SAPBEXHLevel1 6 2 2 4" xfId="19226"/>
    <cellStyle name="SAPBEXHLevel1 6 2 2 5" xfId="19227"/>
    <cellStyle name="SAPBEXHLevel1 6 2 2 6" xfId="19228"/>
    <cellStyle name="SAPBEXHLevel1 6 2 2 7" xfId="19229"/>
    <cellStyle name="SAPBEXHLevel1 6 2 2 8" xfId="19230"/>
    <cellStyle name="SAPBEXHLevel1 6 2 2 9" xfId="19231"/>
    <cellStyle name="SAPBEXHLevel1 6 2 3" xfId="19232"/>
    <cellStyle name="SAPBEXHLevel1 6 2 3 2" xfId="19233"/>
    <cellStyle name="SAPBEXHLevel1 6 2 3 3" xfId="19234"/>
    <cellStyle name="SAPBEXHLevel1 6 2 3 4" xfId="19235"/>
    <cellStyle name="SAPBEXHLevel1 6 2 3 5" xfId="19236"/>
    <cellStyle name="SAPBEXHLevel1 6 2 3 6" xfId="19237"/>
    <cellStyle name="SAPBEXHLevel1 6 2 3 7" xfId="19238"/>
    <cellStyle name="SAPBEXHLevel1 6 2 4" xfId="19239"/>
    <cellStyle name="SAPBEXHLevel1 6 2 4 2" xfId="19240"/>
    <cellStyle name="SAPBEXHLevel1 6 2 4 3" xfId="19241"/>
    <cellStyle name="SAPBEXHLevel1 6 2 4 4" xfId="19242"/>
    <cellStyle name="SAPBEXHLevel1 6 2 4 5" xfId="19243"/>
    <cellStyle name="SAPBEXHLevel1 6 2 4 6" xfId="19244"/>
    <cellStyle name="SAPBEXHLevel1 6 2 4 7" xfId="19245"/>
    <cellStyle name="SAPBEXHLevel1 6 2 5" xfId="19246"/>
    <cellStyle name="SAPBEXHLevel1 6 2 6" xfId="19247"/>
    <cellStyle name="SAPBEXHLevel1 6 2 7" xfId="19248"/>
    <cellStyle name="SAPBEXHLevel1 6 2 8" xfId="19249"/>
    <cellStyle name="SAPBEXHLevel1 6 2 9" xfId="19250"/>
    <cellStyle name="SAPBEXHLevel1 6 3" xfId="19251"/>
    <cellStyle name="SAPBEXHLevel1 6 3 10" xfId="19252"/>
    <cellStyle name="SAPBEXHLevel1 6 3 11" xfId="19253"/>
    <cellStyle name="SAPBEXHLevel1 6 3 12" xfId="19254"/>
    <cellStyle name="SAPBEXHLevel1 6 3 13" xfId="19255"/>
    <cellStyle name="SAPBEXHLevel1 6 3 14" xfId="19256"/>
    <cellStyle name="SAPBEXHLevel1 6 3 2" xfId="19257"/>
    <cellStyle name="SAPBEXHLevel1 6 3 2 10" xfId="19258"/>
    <cellStyle name="SAPBEXHLevel1 6 3 2 2" xfId="19259"/>
    <cellStyle name="SAPBEXHLevel1 6 3 2 2 2" xfId="19260"/>
    <cellStyle name="SAPBEXHLevel1 6 3 2 2 3" xfId="19261"/>
    <cellStyle name="SAPBEXHLevel1 6 3 2 2 4" xfId="19262"/>
    <cellStyle name="SAPBEXHLevel1 6 3 2 2 5" xfId="19263"/>
    <cellStyle name="SAPBEXHLevel1 6 3 2 2 6" xfId="19264"/>
    <cellStyle name="SAPBEXHLevel1 6 3 2 2 7" xfId="19265"/>
    <cellStyle name="SAPBEXHLevel1 6 3 2 3" xfId="19266"/>
    <cellStyle name="SAPBEXHLevel1 6 3 2 3 2" xfId="19267"/>
    <cellStyle name="SAPBEXHLevel1 6 3 2 3 3" xfId="19268"/>
    <cellStyle name="SAPBEXHLevel1 6 3 2 3 4" xfId="19269"/>
    <cellStyle name="SAPBEXHLevel1 6 3 2 3 5" xfId="19270"/>
    <cellStyle name="SAPBEXHLevel1 6 3 2 3 6" xfId="19271"/>
    <cellStyle name="SAPBEXHLevel1 6 3 2 3 7" xfId="19272"/>
    <cellStyle name="SAPBEXHLevel1 6 3 2 4" xfId="19273"/>
    <cellStyle name="SAPBEXHLevel1 6 3 2 5" xfId="19274"/>
    <cellStyle name="SAPBEXHLevel1 6 3 2 6" xfId="19275"/>
    <cellStyle name="SAPBEXHLevel1 6 3 2 7" xfId="19276"/>
    <cellStyle name="SAPBEXHLevel1 6 3 2 8" xfId="19277"/>
    <cellStyle name="SAPBEXHLevel1 6 3 2 9" xfId="19278"/>
    <cellStyle name="SAPBEXHLevel1 6 3 3" xfId="19279"/>
    <cellStyle name="SAPBEXHLevel1 6 3 3 2" xfId="19280"/>
    <cellStyle name="SAPBEXHLevel1 6 3 3 3" xfId="19281"/>
    <cellStyle name="SAPBEXHLevel1 6 3 3 4" xfId="19282"/>
    <cellStyle name="SAPBEXHLevel1 6 3 3 5" xfId="19283"/>
    <cellStyle name="SAPBEXHLevel1 6 3 3 6" xfId="19284"/>
    <cellStyle name="SAPBEXHLevel1 6 3 3 7" xfId="19285"/>
    <cellStyle name="SAPBEXHLevel1 6 3 4" xfId="19286"/>
    <cellStyle name="SAPBEXHLevel1 6 3 4 2" xfId="19287"/>
    <cellStyle name="SAPBEXHLevel1 6 3 4 3" xfId="19288"/>
    <cellStyle name="SAPBEXHLevel1 6 3 4 4" xfId="19289"/>
    <cellStyle name="SAPBEXHLevel1 6 3 4 5" xfId="19290"/>
    <cellStyle name="SAPBEXHLevel1 6 3 4 6" xfId="19291"/>
    <cellStyle name="SAPBEXHLevel1 6 3 4 7" xfId="19292"/>
    <cellStyle name="SAPBEXHLevel1 6 3 5" xfId="19293"/>
    <cellStyle name="SAPBEXHLevel1 6 3 6" xfId="19294"/>
    <cellStyle name="SAPBEXHLevel1 6 3 7" xfId="19295"/>
    <cellStyle name="SAPBEXHLevel1 6 3 8" xfId="19296"/>
    <cellStyle name="SAPBEXHLevel1 6 3 9" xfId="19297"/>
    <cellStyle name="SAPBEXHLevel1 6 4" xfId="19298"/>
    <cellStyle name="SAPBEXHLevel1 6 4 10" xfId="19299"/>
    <cellStyle name="SAPBEXHLevel1 6 4 11" xfId="19300"/>
    <cellStyle name="SAPBEXHLevel1 6 4 12" xfId="19301"/>
    <cellStyle name="SAPBEXHLevel1 6 4 13" xfId="19302"/>
    <cellStyle name="SAPBEXHLevel1 6 4 14" xfId="19303"/>
    <cellStyle name="SAPBEXHLevel1 6 4 2" xfId="19304"/>
    <cellStyle name="SAPBEXHLevel1 6 4 2 10" xfId="19305"/>
    <cellStyle name="SAPBEXHLevel1 6 4 2 2" xfId="19306"/>
    <cellStyle name="SAPBEXHLevel1 6 4 2 2 2" xfId="19307"/>
    <cellStyle name="SAPBEXHLevel1 6 4 2 2 3" xfId="19308"/>
    <cellStyle name="SAPBEXHLevel1 6 4 2 2 4" xfId="19309"/>
    <cellStyle name="SAPBEXHLevel1 6 4 2 2 5" xfId="19310"/>
    <cellStyle name="SAPBEXHLevel1 6 4 2 2 6" xfId="19311"/>
    <cellStyle name="SAPBEXHLevel1 6 4 2 2 7" xfId="19312"/>
    <cellStyle name="SAPBEXHLevel1 6 4 2 3" xfId="19313"/>
    <cellStyle name="SAPBEXHLevel1 6 4 2 3 2" xfId="19314"/>
    <cellStyle name="SAPBEXHLevel1 6 4 2 3 3" xfId="19315"/>
    <cellStyle name="SAPBEXHLevel1 6 4 2 3 4" xfId="19316"/>
    <cellStyle name="SAPBEXHLevel1 6 4 2 3 5" xfId="19317"/>
    <cellStyle name="SAPBEXHLevel1 6 4 2 3 6" xfId="19318"/>
    <cellStyle name="SAPBEXHLevel1 6 4 2 3 7" xfId="19319"/>
    <cellStyle name="SAPBEXHLevel1 6 4 2 4" xfId="19320"/>
    <cellStyle name="SAPBEXHLevel1 6 4 2 5" xfId="19321"/>
    <cellStyle name="SAPBEXHLevel1 6 4 2 6" xfId="19322"/>
    <cellStyle name="SAPBEXHLevel1 6 4 2 7" xfId="19323"/>
    <cellStyle name="SAPBEXHLevel1 6 4 2 8" xfId="19324"/>
    <cellStyle name="SAPBEXHLevel1 6 4 2 9" xfId="19325"/>
    <cellStyle name="SAPBEXHLevel1 6 4 3" xfId="19326"/>
    <cellStyle name="SAPBEXHLevel1 6 4 3 2" xfId="19327"/>
    <cellStyle name="SAPBEXHLevel1 6 4 3 3" xfId="19328"/>
    <cellStyle name="SAPBEXHLevel1 6 4 3 4" xfId="19329"/>
    <cellStyle name="SAPBEXHLevel1 6 4 3 5" xfId="19330"/>
    <cellStyle name="SAPBEXHLevel1 6 4 3 6" xfId="19331"/>
    <cellStyle name="SAPBEXHLevel1 6 4 3 7" xfId="19332"/>
    <cellStyle name="SAPBEXHLevel1 6 4 4" xfId="19333"/>
    <cellStyle name="SAPBEXHLevel1 6 4 4 2" xfId="19334"/>
    <cellStyle name="SAPBEXHLevel1 6 4 4 3" xfId="19335"/>
    <cellStyle name="SAPBEXHLevel1 6 4 4 4" xfId="19336"/>
    <cellStyle name="SAPBEXHLevel1 6 4 4 5" xfId="19337"/>
    <cellStyle name="SAPBEXHLevel1 6 4 4 6" xfId="19338"/>
    <cellStyle name="SAPBEXHLevel1 6 4 4 7" xfId="19339"/>
    <cellStyle name="SAPBEXHLevel1 6 4 5" xfId="19340"/>
    <cellStyle name="SAPBEXHLevel1 6 4 6" xfId="19341"/>
    <cellStyle name="SAPBEXHLevel1 6 4 7" xfId="19342"/>
    <cellStyle name="SAPBEXHLevel1 6 4 8" xfId="19343"/>
    <cellStyle name="SAPBEXHLevel1 6 4 9" xfId="19344"/>
    <cellStyle name="SAPBEXHLevel1 6 5" xfId="19345"/>
    <cellStyle name="SAPBEXHLevel1 6 5 10" xfId="19346"/>
    <cellStyle name="SAPBEXHLevel1 6 5 11" xfId="19347"/>
    <cellStyle name="SAPBEXHLevel1 6 5 12" xfId="19348"/>
    <cellStyle name="SAPBEXHLevel1 6 5 13" xfId="19349"/>
    <cellStyle name="SAPBEXHLevel1 6 5 14" xfId="19350"/>
    <cellStyle name="SAPBEXHLevel1 6 5 2" xfId="19351"/>
    <cellStyle name="SAPBEXHLevel1 6 5 2 10" xfId="19352"/>
    <cellStyle name="SAPBEXHLevel1 6 5 2 2" xfId="19353"/>
    <cellStyle name="SAPBEXHLevel1 6 5 2 2 2" xfId="19354"/>
    <cellStyle name="SAPBEXHLevel1 6 5 2 2 3" xfId="19355"/>
    <cellStyle name="SAPBEXHLevel1 6 5 2 2 4" xfId="19356"/>
    <cellStyle name="SAPBEXHLevel1 6 5 2 2 5" xfId="19357"/>
    <cellStyle name="SAPBEXHLevel1 6 5 2 2 6" xfId="19358"/>
    <cellStyle name="SAPBEXHLevel1 6 5 2 2 7" xfId="19359"/>
    <cellStyle name="SAPBEXHLevel1 6 5 2 3" xfId="19360"/>
    <cellStyle name="SAPBEXHLevel1 6 5 2 3 2" xfId="19361"/>
    <cellStyle name="SAPBEXHLevel1 6 5 2 3 3" xfId="19362"/>
    <cellStyle name="SAPBEXHLevel1 6 5 2 3 4" xfId="19363"/>
    <cellStyle name="SAPBEXHLevel1 6 5 2 3 5" xfId="19364"/>
    <cellStyle name="SAPBEXHLevel1 6 5 2 3 6" xfId="19365"/>
    <cellStyle name="SAPBEXHLevel1 6 5 2 3 7" xfId="19366"/>
    <cellStyle name="SAPBEXHLevel1 6 5 2 4" xfId="19367"/>
    <cellStyle name="SAPBEXHLevel1 6 5 2 5" xfId="19368"/>
    <cellStyle name="SAPBEXHLevel1 6 5 2 6" xfId="19369"/>
    <cellStyle name="SAPBEXHLevel1 6 5 2 7" xfId="19370"/>
    <cellStyle name="SAPBEXHLevel1 6 5 2 8" xfId="19371"/>
    <cellStyle name="SAPBEXHLevel1 6 5 2 9" xfId="19372"/>
    <cellStyle name="SAPBEXHLevel1 6 5 3" xfId="19373"/>
    <cellStyle name="SAPBEXHLevel1 6 5 3 2" xfId="19374"/>
    <cellStyle name="SAPBEXHLevel1 6 5 3 3" xfId="19375"/>
    <cellStyle name="SAPBEXHLevel1 6 5 3 4" xfId="19376"/>
    <cellStyle name="SAPBEXHLevel1 6 5 3 5" xfId="19377"/>
    <cellStyle name="SAPBEXHLevel1 6 5 3 6" xfId="19378"/>
    <cellStyle name="SAPBEXHLevel1 6 5 3 7" xfId="19379"/>
    <cellStyle name="SAPBEXHLevel1 6 5 4" xfId="19380"/>
    <cellStyle name="SAPBEXHLevel1 6 5 4 2" xfId="19381"/>
    <cellStyle name="SAPBEXHLevel1 6 5 4 3" xfId="19382"/>
    <cellStyle name="SAPBEXHLevel1 6 5 4 4" xfId="19383"/>
    <cellStyle name="SAPBEXHLevel1 6 5 4 5" xfId="19384"/>
    <cellStyle name="SAPBEXHLevel1 6 5 4 6" xfId="19385"/>
    <cellStyle name="SAPBEXHLevel1 6 5 4 7" xfId="19386"/>
    <cellStyle name="SAPBEXHLevel1 6 5 5" xfId="19387"/>
    <cellStyle name="SAPBEXHLevel1 6 5 6" xfId="19388"/>
    <cellStyle name="SAPBEXHLevel1 6 5 7" xfId="19389"/>
    <cellStyle name="SAPBEXHLevel1 6 5 8" xfId="19390"/>
    <cellStyle name="SAPBEXHLevel1 6 5 9" xfId="19391"/>
    <cellStyle name="SAPBEXHLevel1 6 6" xfId="19392"/>
    <cellStyle name="SAPBEXHLevel1 6 6 10" xfId="19393"/>
    <cellStyle name="SAPBEXHLevel1 6 6 2" xfId="19394"/>
    <cellStyle name="SAPBEXHLevel1 6 6 2 2" xfId="19395"/>
    <cellStyle name="SAPBEXHLevel1 6 6 2 3" xfId="19396"/>
    <cellStyle name="SAPBEXHLevel1 6 6 2 4" xfId="19397"/>
    <cellStyle name="SAPBEXHLevel1 6 6 2 5" xfId="19398"/>
    <cellStyle name="SAPBEXHLevel1 6 6 2 6" xfId="19399"/>
    <cellStyle name="SAPBEXHLevel1 6 6 2 7" xfId="19400"/>
    <cellStyle name="SAPBEXHLevel1 6 6 3" xfId="19401"/>
    <cellStyle name="SAPBEXHLevel1 6 6 3 2" xfId="19402"/>
    <cellStyle name="SAPBEXHLevel1 6 6 3 3" xfId="19403"/>
    <cellStyle name="SAPBEXHLevel1 6 6 3 4" xfId="19404"/>
    <cellStyle name="SAPBEXHLevel1 6 6 3 5" xfId="19405"/>
    <cellStyle name="SAPBEXHLevel1 6 6 3 6" xfId="19406"/>
    <cellStyle name="SAPBEXHLevel1 6 6 3 7" xfId="19407"/>
    <cellStyle name="SAPBEXHLevel1 6 6 4" xfId="19408"/>
    <cellStyle name="SAPBEXHLevel1 6 6 5" xfId="19409"/>
    <cellStyle name="SAPBEXHLevel1 6 6 6" xfId="19410"/>
    <cellStyle name="SAPBEXHLevel1 6 6 7" xfId="19411"/>
    <cellStyle name="SAPBEXHLevel1 6 6 8" xfId="19412"/>
    <cellStyle name="SAPBEXHLevel1 6 6 9" xfId="19413"/>
    <cellStyle name="SAPBEXHLevel1 6 7" xfId="19414"/>
    <cellStyle name="SAPBEXHLevel1 6 7 2" xfId="19415"/>
    <cellStyle name="SAPBEXHLevel1 6 7 3" xfId="19416"/>
    <cellStyle name="SAPBEXHLevel1 6 7 4" xfId="19417"/>
    <cellStyle name="SAPBEXHLevel1 6 7 5" xfId="19418"/>
    <cellStyle name="SAPBEXHLevel1 6 7 6" xfId="19419"/>
    <cellStyle name="SAPBEXHLevel1 6 7 7" xfId="19420"/>
    <cellStyle name="SAPBEXHLevel1 6 8" xfId="19421"/>
    <cellStyle name="SAPBEXHLevel1 6 8 2" xfId="19422"/>
    <cellStyle name="SAPBEXHLevel1 6 8 3" xfId="19423"/>
    <cellStyle name="SAPBEXHLevel1 6 8 4" xfId="19424"/>
    <cellStyle name="SAPBEXHLevel1 6 8 5" xfId="19425"/>
    <cellStyle name="SAPBEXHLevel1 6 8 6" xfId="19426"/>
    <cellStyle name="SAPBEXHLevel1 6 8 7" xfId="19427"/>
    <cellStyle name="SAPBEXHLevel1 6 9" xfId="19428"/>
    <cellStyle name="SAPBEXHLevel1 7" xfId="19429"/>
    <cellStyle name="SAPBEXHLevel1 7 10" xfId="19430"/>
    <cellStyle name="SAPBEXHLevel1 7 11" xfId="19431"/>
    <cellStyle name="SAPBEXHLevel1 7 12" xfId="19432"/>
    <cellStyle name="SAPBEXHLevel1 7 13" xfId="19433"/>
    <cellStyle name="SAPBEXHLevel1 7 14" xfId="19434"/>
    <cellStyle name="SAPBEXHLevel1 7 2" xfId="19435"/>
    <cellStyle name="SAPBEXHLevel1 7 2 10" xfId="19436"/>
    <cellStyle name="SAPBEXHLevel1 7 2 2" xfId="19437"/>
    <cellStyle name="SAPBEXHLevel1 7 2 2 2" xfId="19438"/>
    <cellStyle name="SAPBEXHLevel1 7 2 2 3" xfId="19439"/>
    <cellStyle name="SAPBEXHLevel1 7 2 2 4" xfId="19440"/>
    <cellStyle name="SAPBEXHLevel1 7 2 2 5" xfId="19441"/>
    <cellStyle name="SAPBEXHLevel1 7 2 2 6" xfId="19442"/>
    <cellStyle name="SAPBEXHLevel1 7 2 2 7" xfId="19443"/>
    <cellStyle name="SAPBEXHLevel1 7 2 3" xfId="19444"/>
    <cellStyle name="SAPBEXHLevel1 7 2 3 2" xfId="19445"/>
    <cellStyle name="SAPBEXHLevel1 7 2 3 3" xfId="19446"/>
    <cellStyle name="SAPBEXHLevel1 7 2 3 4" xfId="19447"/>
    <cellStyle name="SAPBEXHLevel1 7 2 3 5" xfId="19448"/>
    <cellStyle name="SAPBEXHLevel1 7 2 3 6" xfId="19449"/>
    <cellStyle name="SAPBEXHLevel1 7 2 3 7" xfId="19450"/>
    <cellStyle name="SAPBEXHLevel1 7 2 4" xfId="19451"/>
    <cellStyle name="SAPBEXHLevel1 7 2 5" xfId="19452"/>
    <cellStyle name="SAPBEXHLevel1 7 2 6" xfId="19453"/>
    <cellStyle name="SAPBEXHLevel1 7 2 7" xfId="19454"/>
    <cellStyle name="SAPBEXHLevel1 7 2 8" xfId="19455"/>
    <cellStyle name="SAPBEXHLevel1 7 2 9" xfId="19456"/>
    <cellStyle name="SAPBEXHLevel1 7 3" xfId="19457"/>
    <cellStyle name="SAPBEXHLevel1 7 3 2" xfId="19458"/>
    <cellStyle name="SAPBEXHLevel1 7 3 3" xfId="19459"/>
    <cellStyle name="SAPBEXHLevel1 7 3 4" xfId="19460"/>
    <cellStyle name="SAPBEXHLevel1 7 3 5" xfId="19461"/>
    <cellStyle name="SAPBEXHLevel1 7 3 6" xfId="19462"/>
    <cellStyle name="SAPBEXHLevel1 7 3 7" xfId="19463"/>
    <cellStyle name="SAPBEXHLevel1 7 4" xfId="19464"/>
    <cellStyle name="SAPBEXHLevel1 7 4 2" xfId="19465"/>
    <cellStyle name="SAPBEXHLevel1 7 4 3" xfId="19466"/>
    <cellStyle name="SAPBEXHLevel1 7 4 4" xfId="19467"/>
    <cellStyle name="SAPBEXHLevel1 7 4 5" xfId="19468"/>
    <cellStyle name="SAPBEXHLevel1 7 4 6" xfId="19469"/>
    <cellStyle name="SAPBEXHLevel1 7 4 7" xfId="19470"/>
    <cellStyle name="SAPBEXHLevel1 7 5" xfId="19471"/>
    <cellStyle name="SAPBEXHLevel1 7 6" xfId="19472"/>
    <cellStyle name="SAPBEXHLevel1 7 7" xfId="19473"/>
    <cellStyle name="SAPBEXHLevel1 7 8" xfId="19474"/>
    <cellStyle name="SAPBEXHLevel1 7 9" xfId="19475"/>
    <cellStyle name="SAPBEXHLevel1 8" xfId="19476"/>
    <cellStyle name="SAPBEXHLevel1 8 10" xfId="19477"/>
    <cellStyle name="SAPBEXHLevel1 8 2" xfId="19478"/>
    <cellStyle name="SAPBEXHLevel1 8 2 2" xfId="19479"/>
    <cellStyle name="SAPBEXHLevel1 8 2 3" xfId="19480"/>
    <cellStyle name="SAPBEXHLevel1 8 2 4" xfId="19481"/>
    <cellStyle name="SAPBEXHLevel1 8 2 5" xfId="19482"/>
    <cellStyle name="SAPBEXHLevel1 8 2 6" xfId="19483"/>
    <cellStyle name="SAPBEXHLevel1 8 2 7" xfId="19484"/>
    <cellStyle name="SAPBEXHLevel1 8 3" xfId="19485"/>
    <cellStyle name="SAPBEXHLevel1 8 3 2" xfId="19486"/>
    <cellStyle name="SAPBEXHLevel1 8 3 3" xfId="19487"/>
    <cellStyle name="SAPBEXHLevel1 8 3 4" xfId="19488"/>
    <cellStyle name="SAPBEXHLevel1 8 3 5" xfId="19489"/>
    <cellStyle name="SAPBEXHLevel1 8 3 6" xfId="19490"/>
    <cellStyle name="SAPBEXHLevel1 8 3 7" xfId="19491"/>
    <cellStyle name="SAPBEXHLevel1 8 4" xfId="19492"/>
    <cellStyle name="SAPBEXHLevel1 8 5" xfId="19493"/>
    <cellStyle name="SAPBEXHLevel1 8 6" xfId="19494"/>
    <cellStyle name="SAPBEXHLevel1 8 7" xfId="19495"/>
    <cellStyle name="SAPBEXHLevel1 8 8" xfId="19496"/>
    <cellStyle name="SAPBEXHLevel1 8 9" xfId="19497"/>
    <cellStyle name="SAPBEXHLevel1 9" xfId="19498"/>
    <cellStyle name="SAPBEXHLevel1 9 2" xfId="19499"/>
    <cellStyle name="SAPBEXHLevel1 9 3" xfId="19500"/>
    <cellStyle name="SAPBEXHLevel1 9 4" xfId="19501"/>
    <cellStyle name="SAPBEXHLevel1 9 5" xfId="19502"/>
    <cellStyle name="SAPBEXHLevel1 9 6" xfId="19503"/>
    <cellStyle name="SAPBEXHLevel1 9 7" xfId="19504"/>
    <cellStyle name="SAPBEXstdData" xfId="19505"/>
    <cellStyle name="SAPBEXstdData 10" xfId="19506"/>
    <cellStyle name="SAPBEXstdData 11" xfId="19507"/>
    <cellStyle name="SAPBEXstdData 12" xfId="19508"/>
    <cellStyle name="SAPBEXstdData 2" xfId="19509"/>
    <cellStyle name="SAPBEXstdData 2 10" xfId="19510"/>
    <cellStyle name="SAPBEXstdData 2 11" xfId="19511"/>
    <cellStyle name="SAPBEXstdData 2 12" xfId="19512"/>
    <cellStyle name="SAPBEXstdData 2 13" xfId="19513"/>
    <cellStyle name="SAPBEXstdData 2 14" xfId="19514"/>
    <cellStyle name="SAPBEXstdData 2 15" xfId="19515"/>
    <cellStyle name="SAPBEXstdData 2 16" xfId="19516"/>
    <cellStyle name="SAPBEXstdData 2 2" xfId="19517"/>
    <cellStyle name="SAPBEXstdData 2 2 10" xfId="19518"/>
    <cellStyle name="SAPBEXstdData 2 2 11" xfId="19519"/>
    <cellStyle name="SAPBEXstdData 2 2 12" xfId="19520"/>
    <cellStyle name="SAPBEXstdData 2 2 13" xfId="19521"/>
    <cellStyle name="SAPBEXstdData 2 2 14" xfId="19522"/>
    <cellStyle name="SAPBEXstdData 2 2 2" xfId="19523"/>
    <cellStyle name="SAPBEXstdData 2 2 2 10" xfId="19524"/>
    <cellStyle name="SAPBEXstdData 2 2 2 2" xfId="19525"/>
    <cellStyle name="SAPBEXstdData 2 2 2 2 2" xfId="19526"/>
    <cellStyle name="SAPBEXstdData 2 2 2 2 3" xfId="19527"/>
    <cellStyle name="SAPBEXstdData 2 2 2 2 4" xfId="19528"/>
    <cellStyle name="SAPBEXstdData 2 2 2 2 5" xfId="19529"/>
    <cellStyle name="SAPBEXstdData 2 2 2 2 6" xfId="19530"/>
    <cellStyle name="SAPBEXstdData 2 2 2 2 7" xfId="19531"/>
    <cellStyle name="SAPBEXstdData 2 2 2 3" xfId="19532"/>
    <cellStyle name="SAPBEXstdData 2 2 2 3 2" xfId="19533"/>
    <cellStyle name="SAPBEXstdData 2 2 2 3 3" xfId="19534"/>
    <cellStyle name="SAPBEXstdData 2 2 2 3 4" xfId="19535"/>
    <cellStyle name="SAPBEXstdData 2 2 2 3 5" xfId="19536"/>
    <cellStyle name="SAPBEXstdData 2 2 2 3 6" xfId="19537"/>
    <cellStyle name="SAPBEXstdData 2 2 2 3 7" xfId="19538"/>
    <cellStyle name="SAPBEXstdData 2 2 2 4" xfId="19539"/>
    <cellStyle name="SAPBEXstdData 2 2 2 5" xfId="19540"/>
    <cellStyle name="SAPBEXstdData 2 2 2 6" xfId="19541"/>
    <cellStyle name="SAPBEXstdData 2 2 2 7" xfId="19542"/>
    <cellStyle name="SAPBEXstdData 2 2 2 8" xfId="19543"/>
    <cellStyle name="SAPBEXstdData 2 2 2 9" xfId="19544"/>
    <cellStyle name="SAPBEXstdData 2 2 3" xfId="19545"/>
    <cellStyle name="SAPBEXstdData 2 2 3 2" xfId="19546"/>
    <cellStyle name="SAPBEXstdData 2 2 3 3" xfId="19547"/>
    <cellStyle name="SAPBEXstdData 2 2 3 4" xfId="19548"/>
    <cellStyle name="SAPBEXstdData 2 2 3 5" xfId="19549"/>
    <cellStyle name="SAPBEXstdData 2 2 3 6" xfId="19550"/>
    <cellStyle name="SAPBEXstdData 2 2 3 7" xfId="19551"/>
    <cellStyle name="SAPBEXstdData 2 2 4" xfId="19552"/>
    <cellStyle name="SAPBEXstdData 2 2 4 2" xfId="19553"/>
    <cellStyle name="SAPBEXstdData 2 2 4 3" xfId="19554"/>
    <cellStyle name="SAPBEXstdData 2 2 4 4" xfId="19555"/>
    <cellStyle name="SAPBEXstdData 2 2 4 5" xfId="19556"/>
    <cellStyle name="SAPBEXstdData 2 2 4 6" xfId="19557"/>
    <cellStyle name="SAPBEXstdData 2 2 4 7" xfId="19558"/>
    <cellStyle name="SAPBEXstdData 2 2 5" xfId="19559"/>
    <cellStyle name="SAPBEXstdData 2 2 6" xfId="19560"/>
    <cellStyle name="SAPBEXstdData 2 2 7" xfId="19561"/>
    <cellStyle name="SAPBEXstdData 2 2 8" xfId="19562"/>
    <cellStyle name="SAPBEXstdData 2 2 9" xfId="19563"/>
    <cellStyle name="SAPBEXstdData 2 3" xfId="19564"/>
    <cellStyle name="SAPBEXstdData 2 3 10" xfId="19565"/>
    <cellStyle name="SAPBEXstdData 2 3 11" xfId="19566"/>
    <cellStyle name="SAPBEXstdData 2 3 12" xfId="19567"/>
    <cellStyle name="SAPBEXstdData 2 3 13" xfId="19568"/>
    <cellStyle name="SAPBEXstdData 2 3 14" xfId="19569"/>
    <cellStyle name="SAPBEXstdData 2 3 2" xfId="19570"/>
    <cellStyle name="SAPBEXstdData 2 3 2 10" xfId="19571"/>
    <cellStyle name="SAPBEXstdData 2 3 2 2" xfId="19572"/>
    <cellStyle name="SAPBEXstdData 2 3 2 2 2" xfId="19573"/>
    <cellStyle name="SAPBEXstdData 2 3 2 2 3" xfId="19574"/>
    <cellStyle name="SAPBEXstdData 2 3 2 2 4" xfId="19575"/>
    <cellStyle name="SAPBEXstdData 2 3 2 2 5" xfId="19576"/>
    <cellStyle name="SAPBEXstdData 2 3 2 2 6" xfId="19577"/>
    <cellStyle name="SAPBEXstdData 2 3 2 2 7" xfId="19578"/>
    <cellStyle name="SAPBEXstdData 2 3 2 3" xfId="19579"/>
    <cellStyle name="SAPBEXstdData 2 3 2 3 2" xfId="19580"/>
    <cellStyle name="SAPBEXstdData 2 3 2 3 3" xfId="19581"/>
    <cellStyle name="SAPBEXstdData 2 3 2 3 4" xfId="19582"/>
    <cellStyle name="SAPBEXstdData 2 3 2 3 5" xfId="19583"/>
    <cellStyle name="SAPBEXstdData 2 3 2 3 6" xfId="19584"/>
    <cellStyle name="SAPBEXstdData 2 3 2 3 7" xfId="19585"/>
    <cellStyle name="SAPBEXstdData 2 3 2 4" xfId="19586"/>
    <cellStyle name="SAPBEXstdData 2 3 2 5" xfId="19587"/>
    <cellStyle name="SAPBEXstdData 2 3 2 6" xfId="19588"/>
    <cellStyle name="SAPBEXstdData 2 3 2 7" xfId="19589"/>
    <cellStyle name="SAPBEXstdData 2 3 2 8" xfId="19590"/>
    <cellStyle name="SAPBEXstdData 2 3 2 9" xfId="19591"/>
    <cellStyle name="SAPBEXstdData 2 3 3" xfId="19592"/>
    <cellStyle name="SAPBEXstdData 2 3 3 2" xfId="19593"/>
    <cellStyle name="SAPBEXstdData 2 3 3 3" xfId="19594"/>
    <cellStyle name="SAPBEXstdData 2 3 3 4" xfId="19595"/>
    <cellStyle name="SAPBEXstdData 2 3 3 5" xfId="19596"/>
    <cellStyle name="SAPBEXstdData 2 3 3 6" xfId="19597"/>
    <cellStyle name="SAPBEXstdData 2 3 3 7" xfId="19598"/>
    <cellStyle name="SAPBEXstdData 2 3 4" xfId="19599"/>
    <cellStyle name="SAPBEXstdData 2 3 4 2" xfId="19600"/>
    <cellStyle name="SAPBEXstdData 2 3 4 3" xfId="19601"/>
    <cellStyle name="SAPBEXstdData 2 3 4 4" xfId="19602"/>
    <cellStyle name="SAPBEXstdData 2 3 4 5" xfId="19603"/>
    <cellStyle name="SAPBEXstdData 2 3 4 6" xfId="19604"/>
    <cellStyle name="SAPBEXstdData 2 3 4 7" xfId="19605"/>
    <cellStyle name="SAPBEXstdData 2 3 5" xfId="19606"/>
    <cellStyle name="SAPBEXstdData 2 3 6" xfId="19607"/>
    <cellStyle name="SAPBEXstdData 2 3 7" xfId="19608"/>
    <cellStyle name="SAPBEXstdData 2 3 8" xfId="19609"/>
    <cellStyle name="SAPBEXstdData 2 3 9" xfId="19610"/>
    <cellStyle name="SAPBEXstdData 2 4" xfId="19611"/>
    <cellStyle name="SAPBEXstdData 2 4 10" xfId="19612"/>
    <cellStyle name="SAPBEXstdData 2 4 11" xfId="19613"/>
    <cellStyle name="SAPBEXstdData 2 4 12" xfId="19614"/>
    <cellStyle name="SAPBEXstdData 2 4 13" xfId="19615"/>
    <cellStyle name="SAPBEXstdData 2 4 14" xfId="19616"/>
    <cellStyle name="SAPBEXstdData 2 4 2" xfId="19617"/>
    <cellStyle name="SAPBEXstdData 2 4 2 10" xfId="19618"/>
    <cellStyle name="SAPBEXstdData 2 4 2 2" xfId="19619"/>
    <cellStyle name="SAPBEXstdData 2 4 2 2 2" xfId="19620"/>
    <cellStyle name="SAPBEXstdData 2 4 2 2 3" xfId="19621"/>
    <cellStyle name="SAPBEXstdData 2 4 2 2 4" xfId="19622"/>
    <cellStyle name="SAPBEXstdData 2 4 2 2 5" xfId="19623"/>
    <cellStyle name="SAPBEXstdData 2 4 2 2 6" xfId="19624"/>
    <cellStyle name="SAPBEXstdData 2 4 2 2 7" xfId="19625"/>
    <cellStyle name="SAPBEXstdData 2 4 2 3" xfId="19626"/>
    <cellStyle name="SAPBEXstdData 2 4 2 3 2" xfId="19627"/>
    <cellStyle name="SAPBEXstdData 2 4 2 3 3" xfId="19628"/>
    <cellStyle name="SAPBEXstdData 2 4 2 3 4" xfId="19629"/>
    <cellStyle name="SAPBEXstdData 2 4 2 3 5" xfId="19630"/>
    <cellStyle name="SAPBEXstdData 2 4 2 3 6" xfId="19631"/>
    <cellStyle name="SAPBEXstdData 2 4 2 3 7" xfId="19632"/>
    <cellStyle name="SAPBEXstdData 2 4 2 4" xfId="19633"/>
    <cellStyle name="SAPBEXstdData 2 4 2 5" xfId="19634"/>
    <cellStyle name="SAPBEXstdData 2 4 2 6" xfId="19635"/>
    <cellStyle name="SAPBEXstdData 2 4 2 7" xfId="19636"/>
    <cellStyle name="SAPBEXstdData 2 4 2 8" xfId="19637"/>
    <cellStyle name="SAPBEXstdData 2 4 2 9" xfId="19638"/>
    <cellStyle name="SAPBEXstdData 2 4 3" xfId="19639"/>
    <cellStyle name="SAPBEXstdData 2 4 3 2" xfId="19640"/>
    <cellStyle name="SAPBEXstdData 2 4 3 3" xfId="19641"/>
    <cellStyle name="SAPBEXstdData 2 4 3 4" xfId="19642"/>
    <cellStyle name="SAPBEXstdData 2 4 3 5" xfId="19643"/>
    <cellStyle name="SAPBEXstdData 2 4 3 6" xfId="19644"/>
    <cellStyle name="SAPBEXstdData 2 4 3 7" xfId="19645"/>
    <cellStyle name="SAPBEXstdData 2 4 4" xfId="19646"/>
    <cellStyle name="SAPBEXstdData 2 4 4 2" xfId="19647"/>
    <cellStyle name="SAPBEXstdData 2 4 4 3" xfId="19648"/>
    <cellStyle name="SAPBEXstdData 2 4 4 4" xfId="19649"/>
    <cellStyle name="SAPBEXstdData 2 4 4 5" xfId="19650"/>
    <cellStyle name="SAPBEXstdData 2 4 4 6" xfId="19651"/>
    <cellStyle name="SAPBEXstdData 2 4 4 7" xfId="19652"/>
    <cellStyle name="SAPBEXstdData 2 4 5" xfId="19653"/>
    <cellStyle name="SAPBEXstdData 2 4 6" xfId="19654"/>
    <cellStyle name="SAPBEXstdData 2 4 7" xfId="19655"/>
    <cellStyle name="SAPBEXstdData 2 4 8" xfId="19656"/>
    <cellStyle name="SAPBEXstdData 2 4 9" xfId="19657"/>
    <cellStyle name="SAPBEXstdData 2 5" xfId="19658"/>
    <cellStyle name="SAPBEXstdData 2 5 10" xfId="19659"/>
    <cellStyle name="SAPBEXstdData 2 5 11" xfId="19660"/>
    <cellStyle name="SAPBEXstdData 2 5 12" xfId="19661"/>
    <cellStyle name="SAPBEXstdData 2 5 13" xfId="19662"/>
    <cellStyle name="SAPBEXstdData 2 5 14" xfId="19663"/>
    <cellStyle name="SAPBEXstdData 2 5 2" xfId="19664"/>
    <cellStyle name="SAPBEXstdData 2 5 2 10" xfId="19665"/>
    <cellStyle name="SAPBEXstdData 2 5 2 2" xfId="19666"/>
    <cellStyle name="SAPBEXstdData 2 5 2 2 2" xfId="19667"/>
    <cellStyle name="SAPBEXstdData 2 5 2 2 3" xfId="19668"/>
    <cellStyle name="SAPBEXstdData 2 5 2 2 4" xfId="19669"/>
    <cellStyle name="SAPBEXstdData 2 5 2 2 5" xfId="19670"/>
    <cellStyle name="SAPBEXstdData 2 5 2 2 6" xfId="19671"/>
    <cellStyle name="SAPBEXstdData 2 5 2 2 7" xfId="19672"/>
    <cellStyle name="SAPBEXstdData 2 5 2 3" xfId="19673"/>
    <cellStyle name="SAPBEXstdData 2 5 2 3 2" xfId="19674"/>
    <cellStyle name="SAPBEXstdData 2 5 2 3 3" xfId="19675"/>
    <cellStyle name="SAPBEXstdData 2 5 2 3 4" xfId="19676"/>
    <cellStyle name="SAPBEXstdData 2 5 2 3 5" xfId="19677"/>
    <cellStyle name="SAPBEXstdData 2 5 2 3 6" xfId="19678"/>
    <cellStyle name="SAPBEXstdData 2 5 2 3 7" xfId="19679"/>
    <cellStyle name="SAPBEXstdData 2 5 2 4" xfId="19680"/>
    <cellStyle name="SAPBEXstdData 2 5 2 5" xfId="19681"/>
    <cellStyle name="SAPBEXstdData 2 5 2 6" xfId="19682"/>
    <cellStyle name="SAPBEXstdData 2 5 2 7" xfId="19683"/>
    <cellStyle name="SAPBEXstdData 2 5 2 8" xfId="19684"/>
    <cellStyle name="SAPBEXstdData 2 5 2 9" xfId="19685"/>
    <cellStyle name="SAPBEXstdData 2 5 3" xfId="19686"/>
    <cellStyle name="SAPBEXstdData 2 5 3 2" xfId="19687"/>
    <cellStyle name="SAPBEXstdData 2 5 3 3" xfId="19688"/>
    <cellStyle name="SAPBEXstdData 2 5 3 4" xfId="19689"/>
    <cellStyle name="SAPBEXstdData 2 5 3 5" xfId="19690"/>
    <cellStyle name="SAPBEXstdData 2 5 3 6" xfId="19691"/>
    <cellStyle name="SAPBEXstdData 2 5 3 7" xfId="19692"/>
    <cellStyle name="SAPBEXstdData 2 5 4" xfId="19693"/>
    <cellStyle name="SAPBEXstdData 2 5 4 2" xfId="19694"/>
    <cellStyle name="SAPBEXstdData 2 5 4 3" xfId="19695"/>
    <cellStyle name="SAPBEXstdData 2 5 4 4" xfId="19696"/>
    <cellStyle name="SAPBEXstdData 2 5 4 5" xfId="19697"/>
    <cellStyle name="SAPBEXstdData 2 5 4 6" xfId="19698"/>
    <cellStyle name="SAPBEXstdData 2 5 4 7" xfId="19699"/>
    <cellStyle name="SAPBEXstdData 2 5 5" xfId="19700"/>
    <cellStyle name="SAPBEXstdData 2 5 6" xfId="19701"/>
    <cellStyle name="SAPBEXstdData 2 5 7" xfId="19702"/>
    <cellStyle name="SAPBEXstdData 2 5 8" xfId="19703"/>
    <cellStyle name="SAPBEXstdData 2 5 9" xfId="19704"/>
    <cellStyle name="SAPBEXstdData 2 6" xfId="19705"/>
    <cellStyle name="SAPBEXstdData 2 6 10" xfId="19706"/>
    <cellStyle name="SAPBEXstdData 2 6 2" xfId="19707"/>
    <cellStyle name="SAPBEXstdData 2 6 2 2" xfId="19708"/>
    <cellStyle name="SAPBEXstdData 2 6 2 3" xfId="19709"/>
    <cellStyle name="SAPBEXstdData 2 6 2 4" xfId="19710"/>
    <cellStyle name="SAPBEXstdData 2 6 2 5" xfId="19711"/>
    <cellStyle name="SAPBEXstdData 2 6 2 6" xfId="19712"/>
    <cellStyle name="SAPBEXstdData 2 6 2 7" xfId="19713"/>
    <cellStyle name="SAPBEXstdData 2 6 3" xfId="19714"/>
    <cellStyle name="SAPBEXstdData 2 6 3 2" xfId="19715"/>
    <cellStyle name="SAPBEXstdData 2 6 3 3" xfId="19716"/>
    <cellStyle name="SAPBEXstdData 2 6 3 4" xfId="19717"/>
    <cellStyle name="SAPBEXstdData 2 6 3 5" xfId="19718"/>
    <cellStyle name="SAPBEXstdData 2 6 3 6" xfId="19719"/>
    <cellStyle name="SAPBEXstdData 2 6 3 7" xfId="19720"/>
    <cellStyle name="SAPBEXstdData 2 6 4" xfId="19721"/>
    <cellStyle name="SAPBEXstdData 2 6 5" xfId="19722"/>
    <cellStyle name="SAPBEXstdData 2 6 6" xfId="19723"/>
    <cellStyle name="SAPBEXstdData 2 6 7" xfId="19724"/>
    <cellStyle name="SAPBEXstdData 2 6 8" xfId="19725"/>
    <cellStyle name="SAPBEXstdData 2 6 9" xfId="19726"/>
    <cellStyle name="SAPBEXstdData 2 7" xfId="19727"/>
    <cellStyle name="SAPBEXstdData 2 7 2" xfId="19728"/>
    <cellStyle name="SAPBEXstdData 2 7 3" xfId="19729"/>
    <cellStyle name="SAPBEXstdData 2 7 4" xfId="19730"/>
    <cellStyle name="SAPBEXstdData 2 7 5" xfId="19731"/>
    <cellStyle name="SAPBEXstdData 2 7 6" xfId="19732"/>
    <cellStyle name="SAPBEXstdData 2 7 7" xfId="19733"/>
    <cellStyle name="SAPBEXstdData 2 8" xfId="19734"/>
    <cellStyle name="SAPBEXstdData 2 8 2" xfId="19735"/>
    <cellStyle name="SAPBEXstdData 2 8 3" xfId="19736"/>
    <cellStyle name="SAPBEXstdData 2 8 4" xfId="19737"/>
    <cellStyle name="SAPBEXstdData 2 8 5" xfId="19738"/>
    <cellStyle name="SAPBEXstdData 2 8 6" xfId="19739"/>
    <cellStyle name="SAPBEXstdData 2 8 7" xfId="19740"/>
    <cellStyle name="SAPBEXstdData 2 9" xfId="19741"/>
    <cellStyle name="SAPBEXstdData 3" xfId="19742"/>
    <cellStyle name="SAPBEXstdData 3 10" xfId="19743"/>
    <cellStyle name="SAPBEXstdData 3 11" xfId="19744"/>
    <cellStyle name="SAPBEXstdData 3 12" xfId="19745"/>
    <cellStyle name="SAPBEXstdData 3 13" xfId="19746"/>
    <cellStyle name="SAPBEXstdData 3 14" xfId="19747"/>
    <cellStyle name="SAPBEXstdData 3 15" xfId="19748"/>
    <cellStyle name="SAPBEXstdData 3 2" xfId="19749"/>
    <cellStyle name="SAPBEXstdData 3 2 10" xfId="19750"/>
    <cellStyle name="SAPBEXstdData 3 2 11" xfId="19751"/>
    <cellStyle name="SAPBEXstdData 3 2 12" xfId="19752"/>
    <cellStyle name="SAPBEXstdData 3 2 13" xfId="19753"/>
    <cellStyle name="SAPBEXstdData 3 2 14" xfId="19754"/>
    <cellStyle name="SAPBEXstdData 3 2 2" xfId="19755"/>
    <cellStyle name="SAPBEXstdData 3 2 2 10" xfId="19756"/>
    <cellStyle name="SAPBEXstdData 3 2 2 2" xfId="19757"/>
    <cellStyle name="SAPBEXstdData 3 2 2 2 2" xfId="19758"/>
    <cellStyle name="SAPBEXstdData 3 2 2 2 3" xfId="19759"/>
    <cellStyle name="SAPBEXstdData 3 2 2 2 4" xfId="19760"/>
    <cellStyle name="SAPBEXstdData 3 2 2 2 5" xfId="19761"/>
    <cellStyle name="SAPBEXstdData 3 2 2 2 6" xfId="19762"/>
    <cellStyle name="SAPBEXstdData 3 2 2 2 7" xfId="19763"/>
    <cellStyle name="SAPBEXstdData 3 2 2 3" xfId="19764"/>
    <cellStyle name="SAPBEXstdData 3 2 2 3 2" xfId="19765"/>
    <cellStyle name="SAPBEXstdData 3 2 2 3 3" xfId="19766"/>
    <cellStyle name="SAPBEXstdData 3 2 2 3 4" xfId="19767"/>
    <cellStyle name="SAPBEXstdData 3 2 2 3 5" xfId="19768"/>
    <cellStyle name="SAPBEXstdData 3 2 2 3 6" xfId="19769"/>
    <cellStyle name="SAPBEXstdData 3 2 2 3 7" xfId="19770"/>
    <cellStyle name="SAPBEXstdData 3 2 2 4" xfId="19771"/>
    <cellStyle name="SAPBEXstdData 3 2 2 5" xfId="19772"/>
    <cellStyle name="SAPBEXstdData 3 2 2 6" xfId="19773"/>
    <cellStyle name="SAPBEXstdData 3 2 2 7" xfId="19774"/>
    <cellStyle name="SAPBEXstdData 3 2 2 8" xfId="19775"/>
    <cellStyle name="SAPBEXstdData 3 2 2 9" xfId="19776"/>
    <cellStyle name="SAPBEXstdData 3 2 3" xfId="19777"/>
    <cellStyle name="SAPBEXstdData 3 2 3 2" xfId="19778"/>
    <cellStyle name="SAPBEXstdData 3 2 3 3" xfId="19779"/>
    <cellStyle name="SAPBEXstdData 3 2 3 4" xfId="19780"/>
    <cellStyle name="SAPBEXstdData 3 2 3 5" xfId="19781"/>
    <cellStyle name="SAPBEXstdData 3 2 3 6" xfId="19782"/>
    <cellStyle name="SAPBEXstdData 3 2 3 7" xfId="19783"/>
    <cellStyle name="SAPBEXstdData 3 2 4" xfId="19784"/>
    <cellStyle name="SAPBEXstdData 3 2 4 2" xfId="19785"/>
    <cellStyle name="SAPBEXstdData 3 2 4 3" xfId="19786"/>
    <cellStyle name="SAPBEXstdData 3 2 4 4" xfId="19787"/>
    <cellStyle name="SAPBEXstdData 3 2 4 5" xfId="19788"/>
    <cellStyle name="SAPBEXstdData 3 2 4 6" xfId="19789"/>
    <cellStyle name="SAPBEXstdData 3 2 4 7" xfId="19790"/>
    <cellStyle name="SAPBEXstdData 3 2 5" xfId="19791"/>
    <cellStyle name="SAPBEXstdData 3 2 6" xfId="19792"/>
    <cellStyle name="SAPBEXstdData 3 2 7" xfId="19793"/>
    <cellStyle name="SAPBEXstdData 3 2 8" xfId="19794"/>
    <cellStyle name="SAPBEXstdData 3 2 9" xfId="19795"/>
    <cellStyle name="SAPBEXstdData 3 3" xfId="19796"/>
    <cellStyle name="SAPBEXstdData 3 3 10" xfId="19797"/>
    <cellStyle name="SAPBEXstdData 3 3 11" xfId="19798"/>
    <cellStyle name="SAPBEXstdData 3 3 12" xfId="19799"/>
    <cellStyle name="SAPBEXstdData 3 3 13" xfId="19800"/>
    <cellStyle name="SAPBEXstdData 3 3 14" xfId="19801"/>
    <cellStyle name="SAPBEXstdData 3 3 2" xfId="19802"/>
    <cellStyle name="SAPBEXstdData 3 3 2 10" xfId="19803"/>
    <cellStyle name="SAPBEXstdData 3 3 2 2" xfId="19804"/>
    <cellStyle name="SAPBEXstdData 3 3 2 2 2" xfId="19805"/>
    <cellStyle name="SAPBEXstdData 3 3 2 2 3" xfId="19806"/>
    <cellStyle name="SAPBEXstdData 3 3 2 2 4" xfId="19807"/>
    <cellStyle name="SAPBEXstdData 3 3 2 2 5" xfId="19808"/>
    <cellStyle name="SAPBEXstdData 3 3 2 2 6" xfId="19809"/>
    <cellStyle name="SAPBEXstdData 3 3 2 2 7" xfId="19810"/>
    <cellStyle name="SAPBEXstdData 3 3 2 3" xfId="19811"/>
    <cellStyle name="SAPBEXstdData 3 3 2 3 2" xfId="19812"/>
    <cellStyle name="SAPBEXstdData 3 3 2 3 3" xfId="19813"/>
    <cellStyle name="SAPBEXstdData 3 3 2 3 4" xfId="19814"/>
    <cellStyle name="SAPBEXstdData 3 3 2 3 5" xfId="19815"/>
    <cellStyle name="SAPBEXstdData 3 3 2 3 6" xfId="19816"/>
    <cellStyle name="SAPBEXstdData 3 3 2 3 7" xfId="19817"/>
    <cellStyle name="SAPBEXstdData 3 3 2 4" xfId="19818"/>
    <cellStyle name="SAPBEXstdData 3 3 2 5" xfId="19819"/>
    <cellStyle name="SAPBEXstdData 3 3 2 6" xfId="19820"/>
    <cellStyle name="SAPBEXstdData 3 3 2 7" xfId="19821"/>
    <cellStyle name="SAPBEXstdData 3 3 2 8" xfId="19822"/>
    <cellStyle name="SAPBEXstdData 3 3 2 9" xfId="19823"/>
    <cellStyle name="SAPBEXstdData 3 3 3" xfId="19824"/>
    <cellStyle name="SAPBEXstdData 3 3 3 2" xfId="19825"/>
    <cellStyle name="SAPBEXstdData 3 3 3 3" xfId="19826"/>
    <cellStyle name="SAPBEXstdData 3 3 3 4" xfId="19827"/>
    <cellStyle name="SAPBEXstdData 3 3 3 5" xfId="19828"/>
    <cellStyle name="SAPBEXstdData 3 3 3 6" xfId="19829"/>
    <cellStyle name="SAPBEXstdData 3 3 3 7" xfId="19830"/>
    <cellStyle name="SAPBEXstdData 3 3 4" xfId="19831"/>
    <cellStyle name="SAPBEXstdData 3 3 4 2" xfId="19832"/>
    <cellStyle name="SAPBEXstdData 3 3 4 3" xfId="19833"/>
    <cellStyle name="SAPBEXstdData 3 3 4 4" xfId="19834"/>
    <cellStyle name="SAPBEXstdData 3 3 4 5" xfId="19835"/>
    <cellStyle name="SAPBEXstdData 3 3 4 6" xfId="19836"/>
    <cellStyle name="SAPBEXstdData 3 3 4 7" xfId="19837"/>
    <cellStyle name="SAPBEXstdData 3 3 5" xfId="19838"/>
    <cellStyle name="SAPBEXstdData 3 3 6" xfId="19839"/>
    <cellStyle name="SAPBEXstdData 3 3 7" xfId="19840"/>
    <cellStyle name="SAPBEXstdData 3 3 8" xfId="19841"/>
    <cellStyle name="SAPBEXstdData 3 3 9" xfId="19842"/>
    <cellStyle name="SAPBEXstdData 3 4" xfId="19843"/>
    <cellStyle name="SAPBEXstdData 3 4 10" xfId="19844"/>
    <cellStyle name="SAPBEXstdData 3 4 11" xfId="19845"/>
    <cellStyle name="SAPBEXstdData 3 4 12" xfId="19846"/>
    <cellStyle name="SAPBEXstdData 3 4 13" xfId="19847"/>
    <cellStyle name="SAPBEXstdData 3 4 14" xfId="19848"/>
    <cellStyle name="SAPBEXstdData 3 4 2" xfId="19849"/>
    <cellStyle name="SAPBEXstdData 3 4 2 10" xfId="19850"/>
    <cellStyle name="SAPBEXstdData 3 4 2 2" xfId="19851"/>
    <cellStyle name="SAPBEXstdData 3 4 2 2 2" xfId="19852"/>
    <cellStyle name="SAPBEXstdData 3 4 2 2 3" xfId="19853"/>
    <cellStyle name="SAPBEXstdData 3 4 2 2 4" xfId="19854"/>
    <cellStyle name="SAPBEXstdData 3 4 2 2 5" xfId="19855"/>
    <cellStyle name="SAPBEXstdData 3 4 2 2 6" xfId="19856"/>
    <cellStyle name="SAPBEXstdData 3 4 2 2 7" xfId="19857"/>
    <cellStyle name="SAPBEXstdData 3 4 2 3" xfId="19858"/>
    <cellStyle name="SAPBEXstdData 3 4 2 3 2" xfId="19859"/>
    <cellStyle name="SAPBEXstdData 3 4 2 3 3" xfId="19860"/>
    <cellStyle name="SAPBEXstdData 3 4 2 3 4" xfId="19861"/>
    <cellStyle name="SAPBEXstdData 3 4 2 3 5" xfId="19862"/>
    <cellStyle name="SAPBEXstdData 3 4 2 3 6" xfId="19863"/>
    <cellStyle name="SAPBEXstdData 3 4 2 3 7" xfId="19864"/>
    <cellStyle name="SAPBEXstdData 3 4 2 4" xfId="19865"/>
    <cellStyle name="SAPBEXstdData 3 4 2 5" xfId="19866"/>
    <cellStyle name="SAPBEXstdData 3 4 2 6" xfId="19867"/>
    <cellStyle name="SAPBEXstdData 3 4 2 7" xfId="19868"/>
    <cellStyle name="SAPBEXstdData 3 4 2 8" xfId="19869"/>
    <cellStyle name="SAPBEXstdData 3 4 2 9" xfId="19870"/>
    <cellStyle name="SAPBEXstdData 3 4 3" xfId="19871"/>
    <cellStyle name="SAPBEXstdData 3 4 3 2" xfId="19872"/>
    <cellStyle name="SAPBEXstdData 3 4 3 3" xfId="19873"/>
    <cellStyle name="SAPBEXstdData 3 4 3 4" xfId="19874"/>
    <cellStyle name="SAPBEXstdData 3 4 3 5" xfId="19875"/>
    <cellStyle name="SAPBEXstdData 3 4 3 6" xfId="19876"/>
    <cellStyle name="SAPBEXstdData 3 4 3 7" xfId="19877"/>
    <cellStyle name="SAPBEXstdData 3 4 4" xfId="19878"/>
    <cellStyle name="SAPBEXstdData 3 4 4 2" xfId="19879"/>
    <cellStyle name="SAPBEXstdData 3 4 4 3" xfId="19880"/>
    <cellStyle name="SAPBEXstdData 3 4 4 4" xfId="19881"/>
    <cellStyle name="SAPBEXstdData 3 4 4 5" xfId="19882"/>
    <cellStyle name="SAPBEXstdData 3 4 4 6" xfId="19883"/>
    <cellStyle name="SAPBEXstdData 3 4 4 7" xfId="19884"/>
    <cellStyle name="SAPBEXstdData 3 4 5" xfId="19885"/>
    <cellStyle name="SAPBEXstdData 3 4 6" xfId="19886"/>
    <cellStyle name="SAPBEXstdData 3 4 7" xfId="19887"/>
    <cellStyle name="SAPBEXstdData 3 4 8" xfId="19888"/>
    <cellStyle name="SAPBEXstdData 3 4 9" xfId="19889"/>
    <cellStyle name="SAPBEXstdData 3 5" xfId="19890"/>
    <cellStyle name="SAPBEXstdData 3 5 10" xfId="19891"/>
    <cellStyle name="SAPBEXstdData 3 5 11" xfId="19892"/>
    <cellStyle name="SAPBEXstdData 3 5 12" xfId="19893"/>
    <cellStyle name="SAPBEXstdData 3 5 13" xfId="19894"/>
    <cellStyle name="SAPBEXstdData 3 5 14" xfId="19895"/>
    <cellStyle name="SAPBEXstdData 3 5 2" xfId="19896"/>
    <cellStyle name="SAPBEXstdData 3 5 2 10" xfId="19897"/>
    <cellStyle name="SAPBEXstdData 3 5 2 2" xfId="19898"/>
    <cellStyle name="SAPBEXstdData 3 5 2 2 2" xfId="19899"/>
    <cellStyle name="SAPBEXstdData 3 5 2 2 3" xfId="19900"/>
    <cellStyle name="SAPBEXstdData 3 5 2 2 4" xfId="19901"/>
    <cellStyle name="SAPBEXstdData 3 5 2 2 5" xfId="19902"/>
    <cellStyle name="SAPBEXstdData 3 5 2 2 6" xfId="19903"/>
    <cellStyle name="SAPBEXstdData 3 5 2 2 7" xfId="19904"/>
    <cellStyle name="SAPBEXstdData 3 5 2 3" xfId="19905"/>
    <cellStyle name="SAPBEXstdData 3 5 2 3 2" xfId="19906"/>
    <cellStyle name="SAPBEXstdData 3 5 2 3 3" xfId="19907"/>
    <cellStyle name="SAPBEXstdData 3 5 2 3 4" xfId="19908"/>
    <cellStyle name="SAPBEXstdData 3 5 2 3 5" xfId="19909"/>
    <cellStyle name="SAPBEXstdData 3 5 2 3 6" xfId="19910"/>
    <cellStyle name="SAPBEXstdData 3 5 2 3 7" xfId="19911"/>
    <cellStyle name="SAPBEXstdData 3 5 2 4" xfId="19912"/>
    <cellStyle name="SAPBEXstdData 3 5 2 5" xfId="19913"/>
    <cellStyle name="SAPBEXstdData 3 5 2 6" xfId="19914"/>
    <cellStyle name="SAPBEXstdData 3 5 2 7" xfId="19915"/>
    <cellStyle name="SAPBEXstdData 3 5 2 8" xfId="19916"/>
    <cellStyle name="SAPBEXstdData 3 5 2 9" xfId="19917"/>
    <cellStyle name="SAPBEXstdData 3 5 3" xfId="19918"/>
    <cellStyle name="SAPBEXstdData 3 5 3 2" xfId="19919"/>
    <cellStyle name="SAPBEXstdData 3 5 3 3" xfId="19920"/>
    <cellStyle name="SAPBEXstdData 3 5 3 4" xfId="19921"/>
    <cellStyle name="SAPBEXstdData 3 5 3 5" xfId="19922"/>
    <cellStyle name="SAPBEXstdData 3 5 3 6" xfId="19923"/>
    <cellStyle name="SAPBEXstdData 3 5 3 7" xfId="19924"/>
    <cellStyle name="SAPBEXstdData 3 5 4" xfId="19925"/>
    <cellStyle name="SAPBEXstdData 3 5 4 2" xfId="19926"/>
    <cellStyle name="SAPBEXstdData 3 5 4 3" xfId="19927"/>
    <cellStyle name="SAPBEXstdData 3 5 4 4" xfId="19928"/>
    <cellStyle name="SAPBEXstdData 3 5 4 5" xfId="19929"/>
    <cellStyle name="SAPBEXstdData 3 5 4 6" xfId="19930"/>
    <cellStyle name="SAPBEXstdData 3 5 4 7" xfId="19931"/>
    <cellStyle name="SAPBEXstdData 3 5 5" xfId="19932"/>
    <cellStyle name="SAPBEXstdData 3 5 6" xfId="19933"/>
    <cellStyle name="SAPBEXstdData 3 5 7" xfId="19934"/>
    <cellStyle name="SAPBEXstdData 3 5 8" xfId="19935"/>
    <cellStyle name="SAPBEXstdData 3 5 9" xfId="19936"/>
    <cellStyle name="SAPBEXstdData 3 6" xfId="19937"/>
    <cellStyle name="SAPBEXstdData 3 6 10" xfId="19938"/>
    <cellStyle name="SAPBEXstdData 3 6 2" xfId="19939"/>
    <cellStyle name="SAPBEXstdData 3 6 2 2" xfId="19940"/>
    <cellStyle name="SAPBEXstdData 3 6 2 3" xfId="19941"/>
    <cellStyle name="SAPBEXstdData 3 6 2 4" xfId="19942"/>
    <cellStyle name="SAPBEXstdData 3 6 2 5" xfId="19943"/>
    <cellStyle name="SAPBEXstdData 3 6 2 6" xfId="19944"/>
    <cellStyle name="SAPBEXstdData 3 6 2 7" xfId="19945"/>
    <cellStyle name="SAPBEXstdData 3 6 3" xfId="19946"/>
    <cellStyle name="SAPBEXstdData 3 6 3 2" xfId="19947"/>
    <cellStyle name="SAPBEXstdData 3 6 3 3" xfId="19948"/>
    <cellStyle name="SAPBEXstdData 3 6 3 4" xfId="19949"/>
    <cellStyle name="SAPBEXstdData 3 6 3 5" xfId="19950"/>
    <cellStyle name="SAPBEXstdData 3 6 3 6" xfId="19951"/>
    <cellStyle name="SAPBEXstdData 3 6 3 7" xfId="19952"/>
    <cellStyle name="SAPBEXstdData 3 6 4" xfId="19953"/>
    <cellStyle name="SAPBEXstdData 3 6 5" xfId="19954"/>
    <cellStyle name="SAPBEXstdData 3 6 6" xfId="19955"/>
    <cellStyle name="SAPBEXstdData 3 6 7" xfId="19956"/>
    <cellStyle name="SAPBEXstdData 3 6 8" xfId="19957"/>
    <cellStyle name="SAPBEXstdData 3 6 9" xfId="19958"/>
    <cellStyle name="SAPBEXstdData 3 7" xfId="19959"/>
    <cellStyle name="SAPBEXstdData 3 7 2" xfId="19960"/>
    <cellStyle name="SAPBEXstdData 3 7 3" xfId="19961"/>
    <cellStyle name="SAPBEXstdData 3 7 4" xfId="19962"/>
    <cellStyle name="SAPBEXstdData 3 7 5" xfId="19963"/>
    <cellStyle name="SAPBEXstdData 3 7 6" xfId="19964"/>
    <cellStyle name="SAPBEXstdData 3 7 7" xfId="19965"/>
    <cellStyle name="SAPBEXstdData 3 8" xfId="19966"/>
    <cellStyle name="SAPBEXstdData 3 8 2" xfId="19967"/>
    <cellStyle name="SAPBEXstdData 3 8 3" xfId="19968"/>
    <cellStyle name="SAPBEXstdData 3 8 4" xfId="19969"/>
    <cellStyle name="SAPBEXstdData 3 8 5" xfId="19970"/>
    <cellStyle name="SAPBEXstdData 3 8 6" xfId="19971"/>
    <cellStyle name="SAPBEXstdData 3 8 7" xfId="19972"/>
    <cellStyle name="SAPBEXstdData 3 9" xfId="19973"/>
    <cellStyle name="SAPBEXstdData 4" xfId="19974"/>
    <cellStyle name="SAPBEXstdData 4 10" xfId="19975"/>
    <cellStyle name="SAPBEXstdData 4 11" xfId="19976"/>
    <cellStyle name="SAPBEXstdData 4 12" xfId="19977"/>
    <cellStyle name="SAPBEXstdData 4 13" xfId="19978"/>
    <cellStyle name="SAPBEXstdData 4 14" xfId="19979"/>
    <cellStyle name="SAPBEXstdData 4 15" xfId="19980"/>
    <cellStyle name="SAPBEXstdData 4 2" xfId="19981"/>
    <cellStyle name="SAPBEXstdData 4 2 10" xfId="19982"/>
    <cellStyle name="SAPBEXstdData 4 2 11" xfId="19983"/>
    <cellStyle name="SAPBEXstdData 4 2 12" xfId="19984"/>
    <cellStyle name="SAPBEXstdData 4 2 13" xfId="19985"/>
    <cellStyle name="SAPBEXstdData 4 2 14" xfId="19986"/>
    <cellStyle name="SAPBEXstdData 4 2 2" xfId="19987"/>
    <cellStyle name="SAPBEXstdData 4 2 2 10" xfId="19988"/>
    <cellStyle name="SAPBEXstdData 4 2 2 2" xfId="19989"/>
    <cellStyle name="SAPBEXstdData 4 2 2 2 2" xfId="19990"/>
    <cellStyle name="SAPBEXstdData 4 2 2 2 3" xfId="19991"/>
    <cellStyle name="SAPBEXstdData 4 2 2 2 4" xfId="19992"/>
    <cellStyle name="SAPBEXstdData 4 2 2 2 5" xfId="19993"/>
    <cellStyle name="SAPBEXstdData 4 2 2 2 6" xfId="19994"/>
    <cellStyle name="SAPBEXstdData 4 2 2 2 7" xfId="19995"/>
    <cellStyle name="SAPBEXstdData 4 2 2 3" xfId="19996"/>
    <cellStyle name="SAPBEXstdData 4 2 2 3 2" xfId="19997"/>
    <cellStyle name="SAPBEXstdData 4 2 2 3 3" xfId="19998"/>
    <cellStyle name="SAPBEXstdData 4 2 2 3 4" xfId="19999"/>
    <cellStyle name="SAPBEXstdData 4 2 2 3 5" xfId="20000"/>
    <cellStyle name="SAPBEXstdData 4 2 2 3 6" xfId="20001"/>
    <cellStyle name="SAPBEXstdData 4 2 2 3 7" xfId="20002"/>
    <cellStyle name="SAPBEXstdData 4 2 2 4" xfId="20003"/>
    <cellStyle name="SAPBEXstdData 4 2 2 5" xfId="20004"/>
    <cellStyle name="SAPBEXstdData 4 2 2 6" xfId="20005"/>
    <cellStyle name="SAPBEXstdData 4 2 2 7" xfId="20006"/>
    <cellStyle name="SAPBEXstdData 4 2 2 8" xfId="20007"/>
    <cellStyle name="SAPBEXstdData 4 2 2 9" xfId="20008"/>
    <cellStyle name="SAPBEXstdData 4 2 3" xfId="20009"/>
    <cellStyle name="SAPBEXstdData 4 2 3 2" xfId="20010"/>
    <cellStyle name="SAPBEXstdData 4 2 3 3" xfId="20011"/>
    <cellStyle name="SAPBEXstdData 4 2 3 4" xfId="20012"/>
    <cellStyle name="SAPBEXstdData 4 2 3 5" xfId="20013"/>
    <cellStyle name="SAPBEXstdData 4 2 3 6" xfId="20014"/>
    <cellStyle name="SAPBEXstdData 4 2 3 7" xfId="20015"/>
    <cellStyle name="SAPBEXstdData 4 2 4" xfId="20016"/>
    <cellStyle name="SAPBEXstdData 4 2 4 2" xfId="20017"/>
    <cellStyle name="SAPBEXstdData 4 2 4 3" xfId="20018"/>
    <cellStyle name="SAPBEXstdData 4 2 4 4" xfId="20019"/>
    <cellStyle name="SAPBEXstdData 4 2 4 5" xfId="20020"/>
    <cellStyle name="SAPBEXstdData 4 2 4 6" xfId="20021"/>
    <cellStyle name="SAPBEXstdData 4 2 4 7" xfId="20022"/>
    <cellStyle name="SAPBEXstdData 4 2 5" xfId="20023"/>
    <cellStyle name="SAPBEXstdData 4 2 6" xfId="20024"/>
    <cellStyle name="SAPBEXstdData 4 2 7" xfId="20025"/>
    <cellStyle name="SAPBEXstdData 4 2 8" xfId="20026"/>
    <cellStyle name="SAPBEXstdData 4 2 9" xfId="20027"/>
    <cellStyle name="SAPBEXstdData 4 3" xfId="20028"/>
    <cellStyle name="SAPBEXstdData 4 3 10" xfId="20029"/>
    <cellStyle name="SAPBEXstdData 4 3 11" xfId="20030"/>
    <cellStyle name="SAPBEXstdData 4 3 12" xfId="20031"/>
    <cellStyle name="SAPBEXstdData 4 3 13" xfId="20032"/>
    <cellStyle name="SAPBEXstdData 4 3 14" xfId="20033"/>
    <cellStyle name="SAPBEXstdData 4 3 2" xfId="20034"/>
    <cellStyle name="SAPBEXstdData 4 3 2 10" xfId="20035"/>
    <cellStyle name="SAPBEXstdData 4 3 2 2" xfId="20036"/>
    <cellStyle name="SAPBEXstdData 4 3 2 2 2" xfId="20037"/>
    <cellStyle name="SAPBEXstdData 4 3 2 2 3" xfId="20038"/>
    <cellStyle name="SAPBEXstdData 4 3 2 2 4" xfId="20039"/>
    <cellStyle name="SAPBEXstdData 4 3 2 2 5" xfId="20040"/>
    <cellStyle name="SAPBEXstdData 4 3 2 2 6" xfId="20041"/>
    <cellStyle name="SAPBEXstdData 4 3 2 2 7" xfId="20042"/>
    <cellStyle name="SAPBEXstdData 4 3 2 3" xfId="20043"/>
    <cellStyle name="SAPBEXstdData 4 3 2 3 2" xfId="20044"/>
    <cellStyle name="SAPBEXstdData 4 3 2 3 3" xfId="20045"/>
    <cellStyle name="SAPBEXstdData 4 3 2 3 4" xfId="20046"/>
    <cellStyle name="SAPBEXstdData 4 3 2 3 5" xfId="20047"/>
    <cellStyle name="SAPBEXstdData 4 3 2 3 6" xfId="20048"/>
    <cellStyle name="SAPBEXstdData 4 3 2 3 7" xfId="20049"/>
    <cellStyle name="SAPBEXstdData 4 3 2 4" xfId="20050"/>
    <cellStyle name="SAPBEXstdData 4 3 2 5" xfId="20051"/>
    <cellStyle name="SAPBEXstdData 4 3 2 6" xfId="20052"/>
    <cellStyle name="SAPBEXstdData 4 3 2 7" xfId="20053"/>
    <cellStyle name="SAPBEXstdData 4 3 2 8" xfId="20054"/>
    <cellStyle name="SAPBEXstdData 4 3 2 9" xfId="20055"/>
    <cellStyle name="SAPBEXstdData 4 3 3" xfId="20056"/>
    <cellStyle name="SAPBEXstdData 4 3 3 2" xfId="20057"/>
    <cellStyle name="SAPBEXstdData 4 3 3 3" xfId="20058"/>
    <cellStyle name="SAPBEXstdData 4 3 3 4" xfId="20059"/>
    <cellStyle name="SAPBEXstdData 4 3 3 5" xfId="20060"/>
    <cellStyle name="SAPBEXstdData 4 3 3 6" xfId="20061"/>
    <cellStyle name="SAPBEXstdData 4 3 3 7" xfId="20062"/>
    <cellStyle name="SAPBEXstdData 4 3 4" xfId="20063"/>
    <cellStyle name="SAPBEXstdData 4 3 4 2" xfId="20064"/>
    <cellStyle name="SAPBEXstdData 4 3 4 3" xfId="20065"/>
    <cellStyle name="SAPBEXstdData 4 3 4 4" xfId="20066"/>
    <cellStyle name="SAPBEXstdData 4 3 4 5" xfId="20067"/>
    <cellStyle name="SAPBEXstdData 4 3 4 6" xfId="20068"/>
    <cellStyle name="SAPBEXstdData 4 3 4 7" xfId="20069"/>
    <cellStyle name="SAPBEXstdData 4 3 5" xfId="20070"/>
    <cellStyle name="SAPBEXstdData 4 3 6" xfId="20071"/>
    <cellStyle name="SAPBEXstdData 4 3 7" xfId="20072"/>
    <cellStyle name="SAPBEXstdData 4 3 8" xfId="20073"/>
    <cellStyle name="SAPBEXstdData 4 3 9" xfId="20074"/>
    <cellStyle name="SAPBEXstdData 4 4" xfId="20075"/>
    <cellStyle name="SAPBEXstdData 4 4 10" xfId="20076"/>
    <cellStyle name="SAPBEXstdData 4 4 11" xfId="20077"/>
    <cellStyle name="SAPBEXstdData 4 4 12" xfId="20078"/>
    <cellStyle name="SAPBEXstdData 4 4 13" xfId="20079"/>
    <cellStyle name="SAPBEXstdData 4 4 14" xfId="20080"/>
    <cellStyle name="SAPBEXstdData 4 4 2" xfId="20081"/>
    <cellStyle name="SAPBEXstdData 4 4 2 10" xfId="20082"/>
    <cellStyle name="SAPBEXstdData 4 4 2 2" xfId="20083"/>
    <cellStyle name="SAPBEXstdData 4 4 2 2 2" xfId="20084"/>
    <cellStyle name="SAPBEXstdData 4 4 2 2 3" xfId="20085"/>
    <cellStyle name="SAPBEXstdData 4 4 2 2 4" xfId="20086"/>
    <cellStyle name="SAPBEXstdData 4 4 2 2 5" xfId="20087"/>
    <cellStyle name="SAPBEXstdData 4 4 2 2 6" xfId="20088"/>
    <cellStyle name="SAPBEXstdData 4 4 2 2 7" xfId="20089"/>
    <cellStyle name="SAPBEXstdData 4 4 2 3" xfId="20090"/>
    <cellStyle name="SAPBEXstdData 4 4 2 3 2" xfId="20091"/>
    <cellStyle name="SAPBEXstdData 4 4 2 3 3" xfId="20092"/>
    <cellStyle name="SAPBEXstdData 4 4 2 3 4" xfId="20093"/>
    <cellStyle name="SAPBEXstdData 4 4 2 3 5" xfId="20094"/>
    <cellStyle name="SAPBEXstdData 4 4 2 3 6" xfId="20095"/>
    <cellStyle name="SAPBEXstdData 4 4 2 3 7" xfId="20096"/>
    <cellStyle name="SAPBEXstdData 4 4 2 4" xfId="20097"/>
    <cellStyle name="SAPBEXstdData 4 4 2 5" xfId="20098"/>
    <cellStyle name="SAPBEXstdData 4 4 2 6" xfId="20099"/>
    <cellStyle name="SAPBEXstdData 4 4 2 7" xfId="20100"/>
    <cellStyle name="SAPBEXstdData 4 4 2 8" xfId="20101"/>
    <cellStyle name="SAPBEXstdData 4 4 2 9" xfId="20102"/>
    <cellStyle name="SAPBEXstdData 4 4 3" xfId="20103"/>
    <cellStyle name="SAPBEXstdData 4 4 3 2" xfId="20104"/>
    <cellStyle name="SAPBEXstdData 4 4 3 3" xfId="20105"/>
    <cellStyle name="SAPBEXstdData 4 4 3 4" xfId="20106"/>
    <cellStyle name="SAPBEXstdData 4 4 3 5" xfId="20107"/>
    <cellStyle name="SAPBEXstdData 4 4 3 6" xfId="20108"/>
    <cellStyle name="SAPBEXstdData 4 4 3 7" xfId="20109"/>
    <cellStyle name="SAPBEXstdData 4 4 4" xfId="20110"/>
    <cellStyle name="SAPBEXstdData 4 4 4 2" xfId="20111"/>
    <cellStyle name="SAPBEXstdData 4 4 4 3" xfId="20112"/>
    <cellStyle name="SAPBEXstdData 4 4 4 4" xfId="20113"/>
    <cellStyle name="SAPBEXstdData 4 4 4 5" xfId="20114"/>
    <cellStyle name="SAPBEXstdData 4 4 4 6" xfId="20115"/>
    <cellStyle name="SAPBEXstdData 4 4 4 7" xfId="20116"/>
    <cellStyle name="SAPBEXstdData 4 4 5" xfId="20117"/>
    <cellStyle name="SAPBEXstdData 4 4 6" xfId="20118"/>
    <cellStyle name="SAPBEXstdData 4 4 7" xfId="20119"/>
    <cellStyle name="SAPBEXstdData 4 4 8" xfId="20120"/>
    <cellStyle name="SAPBEXstdData 4 4 9" xfId="20121"/>
    <cellStyle name="SAPBEXstdData 4 5" xfId="20122"/>
    <cellStyle name="SAPBEXstdData 4 5 10" xfId="20123"/>
    <cellStyle name="SAPBEXstdData 4 5 11" xfId="20124"/>
    <cellStyle name="SAPBEXstdData 4 5 12" xfId="20125"/>
    <cellStyle name="SAPBEXstdData 4 5 13" xfId="20126"/>
    <cellStyle name="SAPBEXstdData 4 5 14" xfId="20127"/>
    <cellStyle name="SAPBEXstdData 4 5 2" xfId="20128"/>
    <cellStyle name="SAPBEXstdData 4 5 2 10" xfId="20129"/>
    <cellStyle name="SAPBEXstdData 4 5 2 2" xfId="20130"/>
    <cellStyle name="SAPBEXstdData 4 5 2 2 2" xfId="20131"/>
    <cellStyle name="SAPBEXstdData 4 5 2 2 3" xfId="20132"/>
    <cellStyle name="SAPBEXstdData 4 5 2 2 4" xfId="20133"/>
    <cellStyle name="SAPBEXstdData 4 5 2 2 5" xfId="20134"/>
    <cellStyle name="SAPBEXstdData 4 5 2 2 6" xfId="20135"/>
    <cellStyle name="SAPBEXstdData 4 5 2 2 7" xfId="20136"/>
    <cellStyle name="SAPBEXstdData 4 5 2 3" xfId="20137"/>
    <cellStyle name="SAPBEXstdData 4 5 2 3 2" xfId="20138"/>
    <cellStyle name="SAPBEXstdData 4 5 2 3 3" xfId="20139"/>
    <cellStyle name="SAPBEXstdData 4 5 2 3 4" xfId="20140"/>
    <cellStyle name="SAPBEXstdData 4 5 2 3 5" xfId="20141"/>
    <cellStyle name="SAPBEXstdData 4 5 2 3 6" xfId="20142"/>
    <cellStyle name="SAPBEXstdData 4 5 2 3 7" xfId="20143"/>
    <cellStyle name="SAPBEXstdData 4 5 2 4" xfId="20144"/>
    <cellStyle name="SAPBEXstdData 4 5 2 5" xfId="20145"/>
    <cellStyle name="SAPBEXstdData 4 5 2 6" xfId="20146"/>
    <cellStyle name="SAPBEXstdData 4 5 2 7" xfId="20147"/>
    <cellStyle name="SAPBEXstdData 4 5 2 8" xfId="20148"/>
    <cellStyle name="SAPBEXstdData 4 5 2 9" xfId="20149"/>
    <cellStyle name="SAPBEXstdData 4 5 3" xfId="20150"/>
    <cellStyle name="SAPBEXstdData 4 5 3 2" xfId="20151"/>
    <cellStyle name="SAPBEXstdData 4 5 3 3" xfId="20152"/>
    <cellStyle name="SAPBEXstdData 4 5 3 4" xfId="20153"/>
    <cellStyle name="SAPBEXstdData 4 5 3 5" xfId="20154"/>
    <cellStyle name="SAPBEXstdData 4 5 3 6" xfId="20155"/>
    <cellStyle name="SAPBEXstdData 4 5 3 7" xfId="20156"/>
    <cellStyle name="SAPBEXstdData 4 5 4" xfId="20157"/>
    <cellStyle name="SAPBEXstdData 4 5 4 2" xfId="20158"/>
    <cellStyle name="SAPBEXstdData 4 5 4 3" xfId="20159"/>
    <cellStyle name="SAPBEXstdData 4 5 4 4" xfId="20160"/>
    <cellStyle name="SAPBEXstdData 4 5 4 5" xfId="20161"/>
    <cellStyle name="SAPBEXstdData 4 5 4 6" xfId="20162"/>
    <cellStyle name="SAPBEXstdData 4 5 4 7" xfId="20163"/>
    <cellStyle name="SAPBEXstdData 4 5 5" xfId="20164"/>
    <cellStyle name="SAPBEXstdData 4 5 6" xfId="20165"/>
    <cellStyle name="SAPBEXstdData 4 5 7" xfId="20166"/>
    <cellStyle name="SAPBEXstdData 4 5 8" xfId="20167"/>
    <cellStyle name="SAPBEXstdData 4 5 9" xfId="20168"/>
    <cellStyle name="SAPBEXstdData 4 6" xfId="20169"/>
    <cellStyle name="SAPBEXstdData 4 6 10" xfId="20170"/>
    <cellStyle name="SAPBEXstdData 4 6 2" xfId="20171"/>
    <cellStyle name="SAPBEXstdData 4 6 2 2" xfId="20172"/>
    <cellStyle name="SAPBEXstdData 4 6 2 3" xfId="20173"/>
    <cellStyle name="SAPBEXstdData 4 6 2 4" xfId="20174"/>
    <cellStyle name="SAPBEXstdData 4 6 2 5" xfId="20175"/>
    <cellStyle name="SAPBEXstdData 4 6 2 6" xfId="20176"/>
    <cellStyle name="SAPBEXstdData 4 6 2 7" xfId="20177"/>
    <cellStyle name="SAPBEXstdData 4 6 3" xfId="20178"/>
    <cellStyle name="SAPBEXstdData 4 6 3 2" xfId="20179"/>
    <cellStyle name="SAPBEXstdData 4 6 3 3" xfId="20180"/>
    <cellStyle name="SAPBEXstdData 4 6 3 4" xfId="20181"/>
    <cellStyle name="SAPBEXstdData 4 6 3 5" xfId="20182"/>
    <cellStyle name="SAPBEXstdData 4 6 3 6" xfId="20183"/>
    <cellStyle name="SAPBEXstdData 4 6 3 7" xfId="20184"/>
    <cellStyle name="SAPBEXstdData 4 6 4" xfId="20185"/>
    <cellStyle name="SAPBEXstdData 4 6 5" xfId="20186"/>
    <cellStyle name="SAPBEXstdData 4 6 6" xfId="20187"/>
    <cellStyle name="SAPBEXstdData 4 6 7" xfId="20188"/>
    <cellStyle name="SAPBEXstdData 4 6 8" xfId="20189"/>
    <cellStyle name="SAPBEXstdData 4 6 9" xfId="20190"/>
    <cellStyle name="SAPBEXstdData 4 7" xfId="20191"/>
    <cellStyle name="SAPBEXstdData 4 7 2" xfId="20192"/>
    <cellStyle name="SAPBEXstdData 4 7 3" xfId="20193"/>
    <cellStyle name="SAPBEXstdData 4 7 4" xfId="20194"/>
    <cellStyle name="SAPBEXstdData 4 7 5" xfId="20195"/>
    <cellStyle name="SAPBEXstdData 4 7 6" xfId="20196"/>
    <cellStyle name="SAPBEXstdData 4 7 7" xfId="20197"/>
    <cellStyle name="SAPBEXstdData 4 8" xfId="20198"/>
    <cellStyle name="SAPBEXstdData 4 8 2" xfId="20199"/>
    <cellStyle name="SAPBEXstdData 4 8 3" xfId="20200"/>
    <cellStyle name="SAPBEXstdData 4 8 4" xfId="20201"/>
    <cellStyle name="SAPBEXstdData 4 8 5" xfId="20202"/>
    <cellStyle name="SAPBEXstdData 4 8 6" xfId="20203"/>
    <cellStyle name="SAPBEXstdData 4 8 7" xfId="20204"/>
    <cellStyle name="SAPBEXstdData 4 9" xfId="20205"/>
    <cellStyle name="SAPBEXstdData 5" xfId="20206"/>
    <cellStyle name="SAPBEXstdData 5 10" xfId="20207"/>
    <cellStyle name="SAPBEXstdData 5 11" xfId="20208"/>
    <cellStyle name="SAPBEXstdData 5 12" xfId="20209"/>
    <cellStyle name="SAPBEXstdData 5 13" xfId="20210"/>
    <cellStyle name="SAPBEXstdData 5 14" xfId="20211"/>
    <cellStyle name="SAPBEXstdData 5 2" xfId="20212"/>
    <cellStyle name="SAPBEXstdData 5 2 10" xfId="20213"/>
    <cellStyle name="SAPBEXstdData 5 2 2" xfId="20214"/>
    <cellStyle name="SAPBEXstdData 5 2 2 2" xfId="20215"/>
    <cellStyle name="SAPBEXstdData 5 2 2 3" xfId="20216"/>
    <cellStyle name="SAPBEXstdData 5 2 2 4" xfId="20217"/>
    <cellStyle name="SAPBEXstdData 5 2 2 5" xfId="20218"/>
    <cellStyle name="SAPBEXstdData 5 2 2 6" xfId="20219"/>
    <cellStyle name="SAPBEXstdData 5 2 2 7" xfId="20220"/>
    <cellStyle name="SAPBEXstdData 5 2 3" xfId="20221"/>
    <cellStyle name="SAPBEXstdData 5 2 3 2" xfId="20222"/>
    <cellStyle name="SAPBEXstdData 5 2 3 3" xfId="20223"/>
    <cellStyle name="SAPBEXstdData 5 2 3 4" xfId="20224"/>
    <cellStyle name="SAPBEXstdData 5 2 3 5" xfId="20225"/>
    <cellStyle name="SAPBEXstdData 5 2 3 6" xfId="20226"/>
    <cellStyle name="SAPBEXstdData 5 2 3 7" xfId="20227"/>
    <cellStyle name="SAPBEXstdData 5 2 4" xfId="20228"/>
    <cellStyle name="SAPBEXstdData 5 2 5" xfId="20229"/>
    <cellStyle name="SAPBEXstdData 5 2 6" xfId="20230"/>
    <cellStyle name="SAPBEXstdData 5 2 7" xfId="20231"/>
    <cellStyle name="SAPBEXstdData 5 2 8" xfId="20232"/>
    <cellStyle name="SAPBEXstdData 5 2 9" xfId="20233"/>
    <cellStyle name="SAPBEXstdData 5 3" xfId="20234"/>
    <cellStyle name="SAPBEXstdData 5 3 2" xfId="20235"/>
    <cellStyle name="SAPBEXstdData 5 3 3" xfId="20236"/>
    <cellStyle name="SAPBEXstdData 5 3 4" xfId="20237"/>
    <cellStyle name="SAPBEXstdData 5 3 5" xfId="20238"/>
    <cellStyle name="SAPBEXstdData 5 3 6" xfId="20239"/>
    <cellStyle name="SAPBEXstdData 5 3 7" xfId="20240"/>
    <cellStyle name="SAPBEXstdData 5 4" xfId="20241"/>
    <cellStyle name="SAPBEXstdData 5 4 2" xfId="20242"/>
    <cellStyle name="SAPBEXstdData 5 4 3" xfId="20243"/>
    <cellStyle name="SAPBEXstdData 5 4 4" xfId="20244"/>
    <cellStyle name="SAPBEXstdData 5 4 5" xfId="20245"/>
    <cellStyle name="SAPBEXstdData 5 4 6" xfId="20246"/>
    <cellStyle name="SAPBEXstdData 5 4 7" xfId="20247"/>
    <cellStyle name="SAPBEXstdData 5 5" xfId="20248"/>
    <cellStyle name="SAPBEXstdData 5 6" xfId="20249"/>
    <cellStyle name="SAPBEXstdData 5 7" xfId="20250"/>
    <cellStyle name="SAPBEXstdData 5 8" xfId="20251"/>
    <cellStyle name="SAPBEXstdData 5 9" xfId="20252"/>
    <cellStyle name="SAPBEXstdData 6" xfId="20253"/>
    <cellStyle name="SAPBEXstdData 6 10" xfId="20254"/>
    <cellStyle name="SAPBEXstdData 6 2" xfId="20255"/>
    <cellStyle name="SAPBEXstdData 6 2 2" xfId="20256"/>
    <cellStyle name="SAPBEXstdData 6 2 3" xfId="20257"/>
    <cellStyle name="SAPBEXstdData 6 2 4" xfId="20258"/>
    <cellStyle name="SAPBEXstdData 6 2 5" xfId="20259"/>
    <cellStyle name="SAPBEXstdData 6 2 6" xfId="20260"/>
    <cellStyle name="SAPBEXstdData 6 2 7" xfId="20261"/>
    <cellStyle name="SAPBEXstdData 6 3" xfId="20262"/>
    <cellStyle name="SAPBEXstdData 6 3 2" xfId="20263"/>
    <cellStyle name="SAPBEXstdData 6 3 3" xfId="20264"/>
    <cellStyle name="SAPBEXstdData 6 3 4" xfId="20265"/>
    <cellStyle name="SAPBEXstdData 6 3 5" xfId="20266"/>
    <cellStyle name="SAPBEXstdData 6 3 6" xfId="20267"/>
    <cellStyle name="SAPBEXstdData 6 3 7" xfId="20268"/>
    <cellStyle name="SAPBEXstdData 6 4" xfId="20269"/>
    <cellStyle name="SAPBEXstdData 6 5" xfId="20270"/>
    <cellStyle name="SAPBEXstdData 6 6" xfId="20271"/>
    <cellStyle name="SAPBEXstdData 6 7" xfId="20272"/>
    <cellStyle name="SAPBEXstdData 6 8" xfId="20273"/>
    <cellStyle name="SAPBEXstdData 6 9" xfId="20274"/>
    <cellStyle name="SAPBEXstdData 7" xfId="20275"/>
    <cellStyle name="SAPBEXstdData 7 2" xfId="20276"/>
    <cellStyle name="SAPBEXstdData 7 3" xfId="20277"/>
    <cellStyle name="SAPBEXstdData 7 4" xfId="20278"/>
    <cellStyle name="SAPBEXstdData 7 5" xfId="20279"/>
    <cellStyle name="SAPBEXstdData 7 6" xfId="20280"/>
    <cellStyle name="SAPBEXstdData 7 7" xfId="20281"/>
    <cellStyle name="SAPBEXstdData 8" xfId="20282"/>
    <cellStyle name="SAPBEXstdData 8 2" xfId="20283"/>
    <cellStyle name="SAPBEXstdData 8 3" xfId="20284"/>
    <cellStyle name="SAPBEXstdData 8 4" xfId="20285"/>
    <cellStyle name="SAPBEXstdData 8 5" xfId="20286"/>
    <cellStyle name="SAPBEXstdData 8 6" xfId="20287"/>
    <cellStyle name="SAPBEXstdData 8 7" xfId="20288"/>
    <cellStyle name="SAPBEXstdData 9" xfId="20289"/>
    <cellStyle name="Scenario 1" xfId="20290"/>
    <cellStyle name="SComment" xfId="20291"/>
    <cellStyle name="SComment 2" xfId="20292"/>
    <cellStyle name="SComment 3" xfId="20293"/>
    <cellStyle name="SComment 4" xfId="20294"/>
    <cellStyle name="ScotchRule" xfId="20295"/>
    <cellStyle name="SFig" xfId="20296"/>
    <cellStyle name="SFig 2" xfId="20297"/>
    <cellStyle name="SFig 3" xfId="20298"/>
    <cellStyle name="SFig 4" xfId="20299"/>
    <cellStyle name="Sg%" xfId="20300"/>
    <cellStyle name="Sg% 2" xfId="20301"/>
    <cellStyle name="Sg% 3" xfId="20302"/>
    <cellStyle name="Sg% 4" xfId="20303"/>
    <cellStyle name="Shading" xfId="20304"/>
    <cellStyle name="Sheet Title" xfId="20305"/>
    <cellStyle name="Shell" xfId="20306"/>
    <cellStyle name="Shell 2" xfId="20307"/>
    <cellStyle name="Shell 3" xfId="20308"/>
    <cellStyle name="Shell 4" xfId="20309"/>
    <cellStyle name="SI%" xfId="20310"/>
    <cellStyle name="SI% 2" xfId="20311"/>
    <cellStyle name="SI% 2 2" xfId="20312"/>
    <cellStyle name="SI% 3" xfId="20313"/>
    <cellStyle name="SI% 4" xfId="20314"/>
    <cellStyle name="SI% 5" xfId="20315"/>
    <cellStyle name="SI% 6" xfId="20316"/>
    <cellStyle name="SI%_1" xfId="20317"/>
    <cellStyle name="Single Accounting" xfId="20318"/>
    <cellStyle name="small" xfId="20319"/>
    <cellStyle name="Sname" xfId="20320"/>
    <cellStyle name="Sname 2" xfId="20321"/>
    <cellStyle name="Sname 2 2" xfId="20322"/>
    <cellStyle name="Sname 2 3" xfId="20323"/>
    <cellStyle name="Sname 3" xfId="20324"/>
    <cellStyle name="Sname 3 2" xfId="20325"/>
    <cellStyle name="Sname 4" xfId="20326"/>
    <cellStyle name="Sname 4 2" xfId="20327"/>
    <cellStyle name="Sname 5" xfId="20328"/>
    <cellStyle name="Sname 5 2" xfId="20329"/>
    <cellStyle name="Sname 6" xfId="20330"/>
    <cellStyle name="Sname 7" xfId="20331"/>
    <cellStyle name="Sname 8" xfId="20332"/>
    <cellStyle name="Sname_1" xfId="20333"/>
    <cellStyle name="SPerc" xfId="20334"/>
    <cellStyle name="SPerc 2" xfId="20335"/>
    <cellStyle name="SPerc 2 2" xfId="20336"/>
    <cellStyle name="SPerc 3" xfId="20337"/>
    <cellStyle name="SPerc 4" xfId="20338"/>
    <cellStyle name="SPerc 5" xfId="20339"/>
    <cellStyle name="SPerc 6" xfId="20340"/>
    <cellStyle name="SPerc_1" xfId="20341"/>
    <cellStyle name="ssp " xfId="20342"/>
    <cellStyle name="stand_bord" xfId="20343"/>
    <cellStyle name="Standard 2" xfId="20344"/>
    <cellStyle name="Standard 2 10" xfId="20345"/>
    <cellStyle name="Standard 2 11" xfId="20346"/>
    <cellStyle name="Standard 2 12" xfId="20347"/>
    <cellStyle name="Standard 2 13" xfId="20348"/>
    <cellStyle name="Standard 2 13 2" xfId="20349"/>
    <cellStyle name="Standard 2 13 3" xfId="20350"/>
    <cellStyle name="Standard 2 13 4" xfId="20351"/>
    <cellStyle name="Standard 2 13 5" xfId="20352"/>
    <cellStyle name="Standard 2 13 6" xfId="20353"/>
    <cellStyle name="Standard 2 13 7" xfId="20354"/>
    <cellStyle name="Standard 2 13 8" xfId="20355"/>
    <cellStyle name="Standard 2 13 9" xfId="20356"/>
    <cellStyle name="Standard 2 14" xfId="20357"/>
    <cellStyle name="Standard 2 15" xfId="20358"/>
    <cellStyle name="Standard 2 16" xfId="20359"/>
    <cellStyle name="Standard 2 17" xfId="20360"/>
    <cellStyle name="Standard 2 18" xfId="20361"/>
    <cellStyle name="Standard 2 19" xfId="20362"/>
    <cellStyle name="Standard 2 2" xfId="20363"/>
    <cellStyle name="Standard 2 2 2" xfId="20364"/>
    <cellStyle name="Standard 2 2 2 2" xfId="20365"/>
    <cellStyle name="Standard 2 2 3" xfId="20366"/>
    <cellStyle name="Standard 2 2 4" xfId="20367"/>
    <cellStyle name="Standard 2 20" xfId="20368"/>
    <cellStyle name="Standard 2 21" xfId="20369"/>
    <cellStyle name="Standard 2 3" xfId="20370"/>
    <cellStyle name="Standard 2 3 10" xfId="20371"/>
    <cellStyle name="Standard 2 3 11" xfId="20372"/>
    <cellStyle name="Standard 2 3 12" xfId="20373"/>
    <cellStyle name="Standard 2 3 13" xfId="20374"/>
    <cellStyle name="Standard 2 3 2" xfId="20375"/>
    <cellStyle name="Standard 2 3 3" xfId="20376"/>
    <cellStyle name="Standard 2 3 4" xfId="20377"/>
    <cellStyle name="Standard 2 3 5" xfId="20378"/>
    <cellStyle name="Standard 2 3 5 2" xfId="20379"/>
    <cellStyle name="Standard 2 3 5 3" xfId="20380"/>
    <cellStyle name="Standard 2 3 5 4" xfId="20381"/>
    <cellStyle name="Standard 2 3 5 5" xfId="20382"/>
    <cellStyle name="Standard 2 3 5 6" xfId="20383"/>
    <cellStyle name="Standard 2 3 5 7" xfId="20384"/>
    <cellStyle name="Standard 2 3 5 8" xfId="20385"/>
    <cellStyle name="Standard 2 3 5 9" xfId="20386"/>
    <cellStyle name="Standard 2 3 6" xfId="20387"/>
    <cellStyle name="Standard 2 3 7" xfId="20388"/>
    <cellStyle name="Standard 2 3 8" xfId="20389"/>
    <cellStyle name="Standard 2 3 9" xfId="20390"/>
    <cellStyle name="Standard 2 4" xfId="20391"/>
    <cellStyle name="Standard 2 5" xfId="20392"/>
    <cellStyle name="Standard 2 6" xfId="20393"/>
    <cellStyle name="Standard 2 7" xfId="20394"/>
    <cellStyle name="Standard 2 8" xfId="20395"/>
    <cellStyle name="Standard 2 9" xfId="20396"/>
    <cellStyle name="Standard 3" xfId="20397"/>
    <cellStyle name="Standard 3 2" xfId="20398"/>
    <cellStyle name="Standard 3 3" xfId="20399"/>
    <cellStyle name="Standard_Adjustments_Consulting_2000" xfId="20400"/>
    <cellStyle name="Stitle" xfId="20401"/>
    <cellStyle name="Stitle 2" xfId="20402"/>
    <cellStyle name="Stitle 3" xfId="20403"/>
    <cellStyle name="Stitle 4" xfId="20404"/>
    <cellStyle name="Ston" xfId="20405"/>
    <cellStyle name="Ston 2" xfId="20406"/>
    <cellStyle name="Ston 2 2" xfId="20407"/>
    <cellStyle name="Ston 2 3" xfId="20408"/>
    <cellStyle name="Ston 3" xfId="20409"/>
    <cellStyle name="Ston 3 2" xfId="20410"/>
    <cellStyle name="Ston 4" xfId="20411"/>
    <cellStyle name="Ston 4 2" xfId="20412"/>
    <cellStyle name="Ston 5" xfId="20413"/>
    <cellStyle name="Ston 5 2" xfId="20414"/>
    <cellStyle name="Ston 6" xfId="20415"/>
    <cellStyle name="Ston 7" xfId="20416"/>
    <cellStyle name="Ston_1" xfId="20417"/>
    <cellStyle name="STYL1 - Style1" xfId="20418"/>
    <cellStyle name="STYL1 - Style1 2" xfId="20419"/>
    <cellStyle name="STYL1 - Style1 3" xfId="20420"/>
    <cellStyle name="STYL1 - Style1 4" xfId="20421"/>
    <cellStyle name="STYL1 - Style1 5" xfId="20422"/>
    <cellStyle name="STYL1 - Style1 6" xfId="20423"/>
    <cellStyle name="STYL1 - Style1 7" xfId="20424"/>
    <cellStyle name="STYL1 - Style1 8" xfId="20425"/>
    <cellStyle name="STYL2 - Style2" xfId="20426"/>
    <cellStyle name="STYL2 - Style2 2" xfId="20427"/>
    <cellStyle name="STYL2 - Style2 3" xfId="20428"/>
    <cellStyle name="STYL2 - Style2 4" xfId="20429"/>
    <cellStyle name="STYL2 - Style2 5" xfId="20430"/>
    <cellStyle name="STYL2 - Style2 6" xfId="20431"/>
    <cellStyle name="STYL2 - Style2 7" xfId="20432"/>
    <cellStyle name="STYL2 - Style2 8" xfId="20433"/>
    <cellStyle name="STYL3 - Style3" xfId="20434"/>
    <cellStyle name="STYL3 - Style3 2" xfId="20435"/>
    <cellStyle name="STYL3 - Style3 3" xfId="20436"/>
    <cellStyle name="STYL3 - Style3 4" xfId="20437"/>
    <cellStyle name="STYL3 - Style3 5" xfId="20438"/>
    <cellStyle name="STYL3 - Style3 6" xfId="20439"/>
    <cellStyle name="STYL3 - Style3 7" xfId="20440"/>
    <cellStyle name="STYL3 - Style3 8" xfId="20441"/>
    <cellStyle name="STYL4 - Style4" xfId="20442"/>
    <cellStyle name="STYL4 - Style4 2" xfId="20443"/>
    <cellStyle name="STYL4 - Style4 3" xfId="20444"/>
    <cellStyle name="STYL4 - Style4 4" xfId="20445"/>
    <cellStyle name="STYL4 - Style4 5" xfId="20446"/>
    <cellStyle name="STYL4 - Style4 6" xfId="20447"/>
    <cellStyle name="STYL4 - Style4 7" xfId="20448"/>
    <cellStyle name="STYL4 - Style4 8" xfId="20449"/>
    <cellStyle name="STYL5 - Style5" xfId="20450"/>
    <cellStyle name="STYL5 - Style5 2" xfId="20451"/>
    <cellStyle name="STYL5 - Style5 3" xfId="20452"/>
    <cellStyle name="STYL5 - Style5 4" xfId="20453"/>
    <cellStyle name="STYL5 - Style5 5" xfId="20454"/>
    <cellStyle name="STYL5 - Style5 6" xfId="20455"/>
    <cellStyle name="STYL5 - Style5 7" xfId="20456"/>
    <cellStyle name="STYL5 - Style5 8" xfId="20457"/>
    <cellStyle name="Style 1" xfId="20458"/>
    <cellStyle name="Style 1 10" xfId="20459"/>
    <cellStyle name="Style 1 11" xfId="20460"/>
    <cellStyle name="Style 1 12" xfId="20461"/>
    <cellStyle name="Style 1 13" xfId="20462"/>
    <cellStyle name="Style 1 14" xfId="20463"/>
    <cellStyle name="Style 1 15" xfId="20464"/>
    <cellStyle name="Style 1 16" xfId="20465"/>
    <cellStyle name="Style 1 17" xfId="20466"/>
    <cellStyle name="Style 1 18" xfId="20467"/>
    <cellStyle name="Style 1 2" xfId="20468"/>
    <cellStyle name="Style 1 2 10" xfId="20469"/>
    <cellStyle name="Style 1 2 11" xfId="20470"/>
    <cellStyle name="Style 1 2 12" xfId="20471"/>
    <cellStyle name="Style 1 2 13" xfId="20472"/>
    <cellStyle name="Style 1 2 14" xfId="20473"/>
    <cellStyle name="Style 1 2 15" xfId="20474"/>
    <cellStyle name="Style 1 2 16" xfId="20475"/>
    <cellStyle name="Style 1 2 2" xfId="20476"/>
    <cellStyle name="Style 1 2 2 2" xfId="20477"/>
    <cellStyle name="Style 1 2 3" xfId="20478"/>
    <cellStyle name="Style 1 2 4" xfId="20479"/>
    <cellStyle name="Style 1 2 5" xfId="20480"/>
    <cellStyle name="Style 1 2 6" xfId="20481"/>
    <cellStyle name="Style 1 2 7" xfId="20482"/>
    <cellStyle name="Style 1 2 8" xfId="20483"/>
    <cellStyle name="Style 1 2 9" xfId="20484"/>
    <cellStyle name="Style 1 3" xfId="20485"/>
    <cellStyle name="Style 1 4" xfId="20486"/>
    <cellStyle name="Style 1 5" xfId="20487"/>
    <cellStyle name="Style 1 6" xfId="20488"/>
    <cellStyle name="Style 1 7" xfId="20489"/>
    <cellStyle name="Style 1 8" xfId="20490"/>
    <cellStyle name="Style 1 9" xfId="20491"/>
    <cellStyle name="Style1" xfId="20492"/>
    <cellStyle name="STYLE1 - Style1" xfId="20493"/>
    <cellStyle name="STYLE1 - Style1 2" xfId="20494"/>
    <cellStyle name="STYLE1 - Style1 3" xfId="20495"/>
    <cellStyle name="Style1 2" xfId="20496"/>
    <cellStyle name="Subheader" xfId="20497"/>
    <cellStyle name="Subtitle" xfId="20498"/>
    <cellStyle name="Subtotal" xfId="20499"/>
    <cellStyle name="Sx" xfId="20500"/>
    <cellStyle name="Sx 2" xfId="20501"/>
    <cellStyle name="Sx 3" xfId="20502"/>
    <cellStyle name="Sx 4" xfId="20503"/>
    <cellStyle name="Table Head" xfId="20504"/>
    <cellStyle name="Table Head Aligned" xfId="20505"/>
    <cellStyle name="Table Head Blue" xfId="20506"/>
    <cellStyle name="Table Head Green" xfId="20507"/>
    <cellStyle name="Table Head_Val_Sum_Graph" xfId="20508"/>
    <cellStyle name="Table Heading" xfId="20509"/>
    <cellStyle name="Table Text" xfId="20510"/>
    <cellStyle name="Table Title" xfId="20511"/>
    <cellStyle name="Table Units" xfId="20512"/>
    <cellStyle name="Table_Header" xfId="20513"/>
    <cellStyle name="Tahoma 10" xfId="20514"/>
    <cellStyle name="test a style" xfId="20515"/>
    <cellStyle name="Text" xfId="20516"/>
    <cellStyle name="Text 1" xfId="20517"/>
    <cellStyle name="Text 2" xfId="20518"/>
    <cellStyle name="Text 2 2" xfId="20519"/>
    <cellStyle name="Text 3" xfId="20520"/>
    <cellStyle name="Text 3 2" xfId="20521"/>
    <cellStyle name="Text 4" xfId="20522"/>
    <cellStyle name="Text 4 2" xfId="20523"/>
    <cellStyle name="Text 5" xfId="20524"/>
    <cellStyle name="Text 5 2" xfId="20525"/>
    <cellStyle name="Text 6" xfId="20526"/>
    <cellStyle name="Text 6 2" xfId="20527"/>
    <cellStyle name="Text 7" xfId="20528"/>
    <cellStyle name="Text 7 2" xfId="20529"/>
    <cellStyle name="Text 8" xfId="20530"/>
    <cellStyle name="Text 8 2" xfId="20531"/>
    <cellStyle name="Text 9" xfId="20532"/>
    <cellStyle name="Text 9 2" xfId="20533"/>
    <cellStyle name="Text Head 1" xfId="20534"/>
    <cellStyle name="Text Indent A" xfId="20535"/>
    <cellStyle name="Text Indent B" xfId="20536"/>
    <cellStyle name="Text Indent B 2" xfId="20537"/>
    <cellStyle name="Text Indent B 3" xfId="20538"/>
    <cellStyle name="Text Indent B 3 2" xfId="20539"/>
    <cellStyle name="Text Indent C" xfId="20540"/>
    <cellStyle name="Text Indent C 2" xfId="20541"/>
    <cellStyle name="Text Indent C 3" xfId="20542"/>
    <cellStyle name="Text Indent C 3 2" xfId="20543"/>
    <cellStyle name="TextNormal" xfId="20544"/>
    <cellStyle name="TextNormal 2" xfId="20545"/>
    <cellStyle name="TextNormal 3" xfId="20546"/>
    <cellStyle name="TextNormal 4" xfId="20547"/>
    <cellStyle name="TextNormal 5" xfId="20548"/>
    <cellStyle name="TextNormal 6" xfId="20549"/>
    <cellStyle name="TextNormal 7" xfId="20550"/>
    <cellStyle name="TextNormal 8" xfId="20551"/>
    <cellStyle name="Thousand" xfId="20552"/>
    <cellStyle name="Thousand 2" xfId="20553"/>
    <cellStyle name="Thousand 3" xfId="20554"/>
    <cellStyle name="Tickmark" xfId="20555"/>
    <cellStyle name="timeperiod" xfId="20556"/>
    <cellStyle name="Times 10" xfId="20557"/>
    <cellStyle name="Times 12" xfId="20558"/>
    <cellStyle name="Times7.5" xfId="20559"/>
    <cellStyle name="Title" xfId="20560"/>
    <cellStyle name="Title 10" xfId="20561"/>
    <cellStyle name="Title 11" xfId="20562"/>
    <cellStyle name="Title 12" xfId="20563"/>
    <cellStyle name="Title 13" xfId="20564"/>
    <cellStyle name="Title 14" xfId="20565"/>
    <cellStyle name="Title 15" xfId="20566"/>
    <cellStyle name="Title 16" xfId="20567"/>
    <cellStyle name="Title 17" xfId="20568"/>
    <cellStyle name="Title 2" xfId="20569"/>
    <cellStyle name="Title 2 10" xfId="20570"/>
    <cellStyle name="Title 2 11" xfId="20571"/>
    <cellStyle name="Title 2 12" xfId="20572"/>
    <cellStyle name="Title 2 13" xfId="20573"/>
    <cellStyle name="Title 2 2" xfId="20574"/>
    <cellStyle name="Title 2 3" xfId="20575"/>
    <cellStyle name="Title 2 4" xfId="20576"/>
    <cellStyle name="Title 2 5" xfId="20577"/>
    <cellStyle name="Title 2 6" xfId="20578"/>
    <cellStyle name="Title 2 7" xfId="20579"/>
    <cellStyle name="Title 2 8" xfId="20580"/>
    <cellStyle name="Title 2 9" xfId="20581"/>
    <cellStyle name="Title 3" xfId="20582"/>
    <cellStyle name="Title 4" xfId="20583"/>
    <cellStyle name="Title 5" xfId="20584"/>
    <cellStyle name="Title 6" xfId="20585"/>
    <cellStyle name="Title 7" xfId="20586"/>
    <cellStyle name="Title 8" xfId="20587"/>
    <cellStyle name="Title 9" xfId="20588"/>
    <cellStyle name="To" xfId="20589"/>
    <cellStyle name="Tons" xfId="20590"/>
    <cellStyle name="Tons 2" xfId="20591"/>
    <cellStyle name="Tons 2 2" xfId="20592"/>
    <cellStyle name="Tons 3" xfId="20593"/>
    <cellStyle name="Total" xfId="20594"/>
    <cellStyle name="Total 10" xfId="20595"/>
    <cellStyle name="Total 11" xfId="20596"/>
    <cellStyle name="Total 12" xfId="20597"/>
    <cellStyle name="Total 13" xfId="20598"/>
    <cellStyle name="Total 14" xfId="20599"/>
    <cellStyle name="Total 15" xfId="20600"/>
    <cellStyle name="Total 16" xfId="20601"/>
    <cellStyle name="Total 17" xfId="20602"/>
    <cellStyle name="Total 2" xfId="20603"/>
    <cellStyle name="Total 2 10" xfId="20604"/>
    <cellStyle name="Total 2 11" xfId="20605"/>
    <cellStyle name="Total 2 12" xfId="20606"/>
    <cellStyle name="Total 2 13" xfId="20607"/>
    <cellStyle name="Total 2 14" xfId="20608"/>
    <cellStyle name="Total 2 15" xfId="20609"/>
    <cellStyle name="Total 2 16" xfId="20610"/>
    <cellStyle name="Total 2 17" xfId="20611"/>
    <cellStyle name="Total 2 2" xfId="20612"/>
    <cellStyle name="Total 2 2 10" xfId="20613"/>
    <cellStyle name="Total 2 2 11" xfId="20614"/>
    <cellStyle name="Total 2 2 12" xfId="20615"/>
    <cellStyle name="Total 2 2 13" xfId="20616"/>
    <cellStyle name="Total 2 2 14" xfId="20617"/>
    <cellStyle name="Total 2 2 2" xfId="20618"/>
    <cellStyle name="Total 2 2 2 10" xfId="20619"/>
    <cellStyle name="Total 2 2 2 2" xfId="20620"/>
    <cellStyle name="Total 2 2 2 2 2" xfId="20621"/>
    <cellStyle name="Total 2 2 2 2 3" xfId="20622"/>
    <cellStyle name="Total 2 2 2 2 4" xfId="20623"/>
    <cellStyle name="Total 2 2 2 2 5" xfId="20624"/>
    <cellStyle name="Total 2 2 2 2 6" xfId="20625"/>
    <cellStyle name="Total 2 2 2 2 7" xfId="20626"/>
    <cellStyle name="Total 2 2 2 3" xfId="20627"/>
    <cellStyle name="Total 2 2 2 3 2" xfId="20628"/>
    <cellStyle name="Total 2 2 2 3 3" xfId="20629"/>
    <cellStyle name="Total 2 2 2 3 4" xfId="20630"/>
    <cellStyle name="Total 2 2 2 3 5" xfId="20631"/>
    <cellStyle name="Total 2 2 2 3 6" xfId="20632"/>
    <cellStyle name="Total 2 2 2 3 7" xfId="20633"/>
    <cellStyle name="Total 2 2 2 4" xfId="20634"/>
    <cellStyle name="Total 2 2 2 5" xfId="20635"/>
    <cellStyle name="Total 2 2 2 6" xfId="20636"/>
    <cellStyle name="Total 2 2 2 7" xfId="20637"/>
    <cellStyle name="Total 2 2 2 8" xfId="20638"/>
    <cellStyle name="Total 2 2 2 9" xfId="20639"/>
    <cellStyle name="Total 2 2 3" xfId="20640"/>
    <cellStyle name="Total 2 2 3 2" xfId="20641"/>
    <cellStyle name="Total 2 2 3 3" xfId="20642"/>
    <cellStyle name="Total 2 2 3 4" xfId="20643"/>
    <cellStyle name="Total 2 2 3 5" xfId="20644"/>
    <cellStyle name="Total 2 2 3 6" xfId="20645"/>
    <cellStyle name="Total 2 2 3 7" xfId="20646"/>
    <cellStyle name="Total 2 2 4" xfId="20647"/>
    <cellStyle name="Total 2 2 4 2" xfId="20648"/>
    <cellStyle name="Total 2 2 4 3" xfId="20649"/>
    <cellStyle name="Total 2 2 4 4" xfId="20650"/>
    <cellStyle name="Total 2 2 4 5" xfId="20651"/>
    <cellStyle name="Total 2 2 4 6" xfId="20652"/>
    <cellStyle name="Total 2 2 4 7" xfId="20653"/>
    <cellStyle name="Total 2 2 5" xfId="20654"/>
    <cellStyle name="Total 2 2 6" xfId="20655"/>
    <cellStyle name="Total 2 2 7" xfId="20656"/>
    <cellStyle name="Total 2 2 8" xfId="20657"/>
    <cellStyle name="Total 2 2 9" xfId="20658"/>
    <cellStyle name="Total 2 3" xfId="20659"/>
    <cellStyle name="Total 2 3 10" xfId="20660"/>
    <cellStyle name="Total 2 3 11" xfId="20661"/>
    <cellStyle name="Total 2 3 12" xfId="20662"/>
    <cellStyle name="Total 2 3 13" xfId="20663"/>
    <cellStyle name="Total 2 3 14" xfId="20664"/>
    <cellStyle name="Total 2 3 2" xfId="20665"/>
    <cellStyle name="Total 2 3 2 10" xfId="20666"/>
    <cellStyle name="Total 2 3 2 2" xfId="20667"/>
    <cellStyle name="Total 2 3 2 2 2" xfId="20668"/>
    <cellStyle name="Total 2 3 2 2 3" xfId="20669"/>
    <cellStyle name="Total 2 3 2 2 4" xfId="20670"/>
    <cellStyle name="Total 2 3 2 2 5" xfId="20671"/>
    <cellStyle name="Total 2 3 2 2 6" xfId="20672"/>
    <cellStyle name="Total 2 3 2 2 7" xfId="20673"/>
    <cellStyle name="Total 2 3 2 3" xfId="20674"/>
    <cellStyle name="Total 2 3 2 3 2" xfId="20675"/>
    <cellStyle name="Total 2 3 2 3 3" xfId="20676"/>
    <cellStyle name="Total 2 3 2 3 4" xfId="20677"/>
    <cellStyle name="Total 2 3 2 3 5" xfId="20678"/>
    <cellStyle name="Total 2 3 2 3 6" xfId="20679"/>
    <cellStyle name="Total 2 3 2 3 7" xfId="20680"/>
    <cellStyle name="Total 2 3 2 4" xfId="20681"/>
    <cellStyle name="Total 2 3 2 5" xfId="20682"/>
    <cellStyle name="Total 2 3 2 6" xfId="20683"/>
    <cellStyle name="Total 2 3 2 7" xfId="20684"/>
    <cellStyle name="Total 2 3 2 8" xfId="20685"/>
    <cellStyle name="Total 2 3 2 9" xfId="20686"/>
    <cellStyle name="Total 2 3 3" xfId="20687"/>
    <cellStyle name="Total 2 3 3 2" xfId="20688"/>
    <cellStyle name="Total 2 3 3 3" xfId="20689"/>
    <cellStyle name="Total 2 3 3 4" xfId="20690"/>
    <cellStyle name="Total 2 3 3 5" xfId="20691"/>
    <cellStyle name="Total 2 3 3 6" xfId="20692"/>
    <cellStyle name="Total 2 3 3 7" xfId="20693"/>
    <cellStyle name="Total 2 3 4" xfId="20694"/>
    <cellStyle name="Total 2 3 4 2" xfId="20695"/>
    <cellStyle name="Total 2 3 4 3" xfId="20696"/>
    <cellStyle name="Total 2 3 4 4" xfId="20697"/>
    <cellStyle name="Total 2 3 4 5" xfId="20698"/>
    <cellStyle name="Total 2 3 4 6" xfId="20699"/>
    <cellStyle name="Total 2 3 4 7" xfId="20700"/>
    <cellStyle name="Total 2 3 5" xfId="20701"/>
    <cellStyle name="Total 2 3 6" xfId="20702"/>
    <cellStyle name="Total 2 3 7" xfId="20703"/>
    <cellStyle name="Total 2 3 8" xfId="20704"/>
    <cellStyle name="Total 2 3 9" xfId="20705"/>
    <cellStyle name="Total 2 4" xfId="20706"/>
    <cellStyle name="Total 2 4 10" xfId="20707"/>
    <cellStyle name="Total 2 4 11" xfId="20708"/>
    <cellStyle name="Total 2 4 12" xfId="20709"/>
    <cellStyle name="Total 2 4 13" xfId="20710"/>
    <cellStyle name="Total 2 4 14" xfId="20711"/>
    <cellStyle name="Total 2 4 2" xfId="20712"/>
    <cellStyle name="Total 2 4 2 10" xfId="20713"/>
    <cellStyle name="Total 2 4 2 2" xfId="20714"/>
    <cellStyle name="Total 2 4 2 2 2" xfId="20715"/>
    <cellStyle name="Total 2 4 2 2 3" xfId="20716"/>
    <cellStyle name="Total 2 4 2 2 4" xfId="20717"/>
    <cellStyle name="Total 2 4 2 2 5" xfId="20718"/>
    <cellStyle name="Total 2 4 2 2 6" xfId="20719"/>
    <cellStyle name="Total 2 4 2 2 7" xfId="20720"/>
    <cellStyle name="Total 2 4 2 3" xfId="20721"/>
    <cellStyle name="Total 2 4 2 3 2" xfId="20722"/>
    <cellStyle name="Total 2 4 2 3 3" xfId="20723"/>
    <cellStyle name="Total 2 4 2 3 4" xfId="20724"/>
    <cellStyle name="Total 2 4 2 3 5" xfId="20725"/>
    <cellStyle name="Total 2 4 2 3 6" xfId="20726"/>
    <cellStyle name="Total 2 4 2 3 7" xfId="20727"/>
    <cellStyle name="Total 2 4 2 4" xfId="20728"/>
    <cellStyle name="Total 2 4 2 5" xfId="20729"/>
    <cellStyle name="Total 2 4 2 6" xfId="20730"/>
    <cellStyle name="Total 2 4 2 7" xfId="20731"/>
    <cellStyle name="Total 2 4 2 8" xfId="20732"/>
    <cellStyle name="Total 2 4 2 9" xfId="20733"/>
    <cellStyle name="Total 2 4 3" xfId="20734"/>
    <cellStyle name="Total 2 4 3 2" xfId="20735"/>
    <cellStyle name="Total 2 4 3 3" xfId="20736"/>
    <cellStyle name="Total 2 4 3 4" xfId="20737"/>
    <cellStyle name="Total 2 4 3 5" xfId="20738"/>
    <cellStyle name="Total 2 4 3 6" xfId="20739"/>
    <cellStyle name="Total 2 4 3 7" xfId="20740"/>
    <cellStyle name="Total 2 4 4" xfId="20741"/>
    <cellStyle name="Total 2 4 4 2" xfId="20742"/>
    <cellStyle name="Total 2 4 4 3" xfId="20743"/>
    <cellStyle name="Total 2 4 4 4" xfId="20744"/>
    <cellStyle name="Total 2 4 4 5" xfId="20745"/>
    <cellStyle name="Total 2 4 4 6" xfId="20746"/>
    <cellStyle name="Total 2 4 4 7" xfId="20747"/>
    <cellStyle name="Total 2 4 5" xfId="20748"/>
    <cellStyle name="Total 2 4 6" xfId="20749"/>
    <cellStyle name="Total 2 4 7" xfId="20750"/>
    <cellStyle name="Total 2 4 8" xfId="20751"/>
    <cellStyle name="Total 2 4 9" xfId="20752"/>
    <cellStyle name="Total 2 5" xfId="20753"/>
    <cellStyle name="Total 2 5 10" xfId="20754"/>
    <cellStyle name="Total 2 5 11" xfId="20755"/>
    <cellStyle name="Total 2 5 12" xfId="20756"/>
    <cellStyle name="Total 2 5 13" xfId="20757"/>
    <cellStyle name="Total 2 5 14" xfId="20758"/>
    <cellStyle name="Total 2 5 2" xfId="20759"/>
    <cellStyle name="Total 2 5 2 10" xfId="20760"/>
    <cellStyle name="Total 2 5 2 2" xfId="20761"/>
    <cellStyle name="Total 2 5 2 2 2" xfId="20762"/>
    <cellStyle name="Total 2 5 2 2 3" xfId="20763"/>
    <cellStyle name="Total 2 5 2 2 4" xfId="20764"/>
    <cellStyle name="Total 2 5 2 2 5" xfId="20765"/>
    <cellStyle name="Total 2 5 2 2 6" xfId="20766"/>
    <cellStyle name="Total 2 5 2 2 7" xfId="20767"/>
    <cellStyle name="Total 2 5 2 3" xfId="20768"/>
    <cellStyle name="Total 2 5 2 3 2" xfId="20769"/>
    <cellStyle name="Total 2 5 2 3 3" xfId="20770"/>
    <cellStyle name="Total 2 5 2 3 4" xfId="20771"/>
    <cellStyle name="Total 2 5 2 3 5" xfId="20772"/>
    <cellStyle name="Total 2 5 2 3 6" xfId="20773"/>
    <cellStyle name="Total 2 5 2 3 7" xfId="20774"/>
    <cellStyle name="Total 2 5 2 4" xfId="20775"/>
    <cellStyle name="Total 2 5 2 5" xfId="20776"/>
    <cellStyle name="Total 2 5 2 6" xfId="20777"/>
    <cellStyle name="Total 2 5 2 7" xfId="20778"/>
    <cellStyle name="Total 2 5 2 8" xfId="20779"/>
    <cellStyle name="Total 2 5 2 9" xfId="20780"/>
    <cellStyle name="Total 2 5 3" xfId="20781"/>
    <cellStyle name="Total 2 5 3 2" xfId="20782"/>
    <cellStyle name="Total 2 5 3 3" xfId="20783"/>
    <cellStyle name="Total 2 5 3 4" xfId="20784"/>
    <cellStyle name="Total 2 5 3 5" xfId="20785"/>
    <cellStyle name="Total 2 5 3 6" xfId="20786"/>
    <cellStyle name="Total 2 5 3 7" xfId="20787"/>
    <cellStyle name="Total 2 5 4" xfId="20788"/>
    <cellStyle name="Total 2 5 4 2" xfId="20789"/>
    <cellStyle name="Total 2 5 4 3" xfId="20790"/>
    <cellStyle name="Total 2 5 4 4" xfId="20791"/>
    <cellStyle name="Total 2 5 4 5" xfId="20792"/>
    <cellStyle name="Total 2 5 4 6" xfId="20793"/>
    <cellStyle name="Total 2 5 4 7" xfId="20794"/>
    <cellStyle name="Total 2 5 5" xfId="20795"/>
    <cellStyle name="Total 2 5 6" xfId="20796"/>
    <cellStyle name="Total 2 5 7" xfId="20797"/>
    <cellStyle name="Total 2 5 8" xfId="20798"/>
    <cellStyle name="Total 2 5 9" xfId="20799"/>
    <cellStyle name="Total 2 6" xfId="20800"/>
    <cellStyle name="Total 2 6 10" xfId="20801"/>
    <cellStyle name="Total 2 6 2" xfId="20802"/>
    <cellStyle name="Total 2 6 2 2" xfId="20803"/>
    <cellStyle name="Total 2 6 2 3" xfId="20804"/>
    <cellStyle name="Total 2 6 2 4" xfId="20805"/>
    <cellStyle name="Total 2 6 2 5" xfId="20806"/>
    <cellStyle name="Total 2 6 2 6" xfId="20807"/>
    <cellStyle name="Total 2 6 2 7" xfId="20808"/>
    <cellStyle name="Total 2 6 3" xfId="20809"/>
    <cellStyle name="Total 2 6 3 2" xfId="20810"/>
    <cellStyle name="Total 2 6 3 3" xfId="20811"/>
    <cellStyle name="Total 2 6 3 4" xfId="20812"/>
    <cellStyle name="Total 2 6 3 5" xfId="20813"/>
    <cellStyle name="Total 2 6 3 6" xfId="20814"/>
    <cellStyle name="Total 2 6 3 7" xfId="20815"/>
    <cellStyle name="Total 2 6 4" xfId="20816"/>
    <cellStyle name="Total 2 6 5" xfId="20817"/>
    <cellStyle name="Total 2 6 6" xfId="20818"/>
    <cellStyle name="Total 2 6 7" xfId="20819"/>
    <cellStyle name="Total 2 6 8" xfId="20820"/>
    <cellStyle name="Total 2 6 9" xfId="20821"/>
    <cellStyle name="Total 2 7" xfId="20822"/>
    <cellStyle name="Total 2 8" xfId="20823"/>
    <cellStyle name="Total 2 9" xfId="20824"/>
    <cellStyle name="Total 3" xfId="20825"/>
    <cellStyle name="Total 3 10" xfId="20826"/>
    <cellStyle name="Total 3 11" xfId="20827"/>
    <cellStyle name="Total 3 12" xfId="20828"/>
    <cellStyle name="Total 3 13" xfId="20829"/>
    <cellStyle name="Total 3 14" xfId="20830"/>
    <cellStyle name="Total 3 15" xfId="20831"/>
    <cellStyle name="Total 3 16" xfId="20832"/>
    <cellStyle name="Total 3 17" xfId="20833"/>
    <cellStyle name="Total 3 18" xfId="20834"/>
    <cellStyle name="Total 3 2" xfId="20835"/>
    <cellStyle name="Total 3 2 10" xfId="20836"/>
    <cellStyle name="Total 3 2 11" xfId="20837"/>
    <cellStyle name="Total 3 2 12" xfId="20838"/>
    <cellStyle name="Total 3 2 13" xfId="20839"/>
    <cellStyle name="Total 3 2 14" xfId="20840"/>
    <cellStyle name="Total 3 2 2" xfId="20841"/>
    <cellStyle name="Total 3 2 2 10" xfId="20842"/>
    <cellStyle name="Total 3 2 2 2" xfId="20843"/>
    <cellStyle name="Total 3 2 2 2 2" xfId="20844"/>
    <cellStyle name="Total 3 2 2 2 3" xfId="20845"/>
    <cellStyle name="Total 3 2 2 2 4" xfId="20846"/>
    <cellStyle name="Total 3 2 2 2 5" xfId="20847"/>
    <cellStyle name="Total 3 2 2 2 6" xfId="20848"/>
    <cellStyle name="Total 3 2 2 2 7" xfId="20849"/>
    <cellStyle name="Total 3 2 2 3" xfId="20850"/>
    <cellStyle name="Total 3 2 2 3 2" xfId="20851"/>
    <cellStyle name="Total 3 2 2 3 3" xfId="20852"/>
    <cellStyle name="Total 3 2 2 3 4" xfId="20853"/>
    <cellStyle name="Total 3 2 2 3 5" xfId="20854"/>
    <cellStyle name="Total 3 2 2 3 6" xfId="20855"/>
    <cellStyle name="Total 3 2 2 3 7" xfId="20856"/>
    <cellStyle name="Total 3 2 2 4" xfId="20857"/>
    <cellStyle name="Total 3 2 2 5" xfId="20858"/>
    <cellStyle name="Total 3 2 2 6" xfId="20859"/>
    <cellStyle name="Total 3 2 2 7" xfId="20860"/>
    <cellStyle name="Total 3 2 2 8" xfId="20861"/>
    <cellStyle name="Total 3 2 2 9" xfId="20862"/>
    <cellStyle name="Total 3 2 3" xfId="20863"/>
    <cellStyle name="Total 3 2 3 2" xfId="20864"/>
    <cellStyle name="Total 3 2 3 3" xfId="20865"/>
    <cellStyle name="Total 3 2 3 4" xfId="20866"/>
    <cellStyle name="Total 3 2 3 5" xfId="20867"/>
    <cellStyle name="Total 3 2 3 6" xfId="20868"/>
    <cellStyle name="Total 3 2 3 7" xfId="20869"/>
    <cellStyle name="Total 3 2 4" xfId="20870"/>
    <cellStyle name="Total 3 2 4 2" xfId="20871"/>
    <cellStyle name="Total 3 2 4 3" xfId="20872"/>
    <cellStyle name="Total 3 2 4 4" xfId="20873"/>
    <cellStyle name="Total 3 2 4 5" xfId="20874"/>
    <cellStyle name="Total 3 2 4 6" xfId="20875"/>
    <cellStyle name="Total 3 2 4 7" xfId="20876"/>
    <cellStyle name="Total 3 2 5" xfId="20877"/>
    <cellStyle name="Total 3 2 6" xfId="20878"/>
    <cellStyle name="Total 3 2 7" xfId="20879"/>
    <cellStyle name="Total 3 2 8" xfId="20880"/>
    <cellStyle name="Total 3 2 9" xfId="20881"/>
    <cellStyle name="Total 3 3" xfId="20882"/>
    <cellStyle name="Total 3 3 10" xfId="20883"/>
    <cellStyle name="Total 3 3 11" xfId="20884"/>
    <cellStyle name="Total 3 3 12" xfId="20885"/>
    <cellStyle name="Total 3 3 13" xfId="20886"/>
    <cellStyle name="Total 3 3 14" xfId="20887"/>
    <cellStyle name="Total 3 3 2" xfId="20888"/>
    <cellStyle name="Total 3 3 2 10" xfId="20889"/>
    <cellStyle name="Total 3 3 2 2" xfId="20890"/>
    <cellStyle name="Total 3 3 2 2 2" xfId="20891"/>
    <cellStyle name="Total 3 3 2 2 3" xfId="20892"/>
    <cellStyle name="Total 3 3 2 2 4" xfId="20893"/>
    <cellStyle name="Total 3 3 2 2 5" xfId="20894"/>
    <cellStyle name="Total 3 3 2 2 6" xfId="20895"/>
    <cellStyle name="Total 3 3 2 2 7" xfId="20896"/>
    <cellStyle name="Total 3 3 2 3" xfId="20897"/>
    <cellStyle name="Total 3 3 2 3 2" xfId="20898"/>
    <cellStyle name="Total 3 3 2 3 3" xfId="20899"/>
    <cellStyle name="Total 3 3 2 3 4" xfId="20900"/>
    <cellStyle name="Total 3 3 2 3 5" xfId="20901"/>
    <cellStyle name="Total 3 3 2 3 6" xfId="20902"/>
    <cellStyle name="Total 3 3 2 3 7" xfId="20903"/>
    <cellStyle name="Total 3 3 2 4" xfId="20904"/>
    <cellStyle name="Total 3 3 2 5" xfId="20905"/>
    <cellStyle name="Total 3 3 2 6" xfId="20906"/>
    <cellStyle name="Total 3 3 2 7" xfId="20907"/>
    <cellStyle name="Total 3 3 2 8" xfId="20908"/>
    <cellStyle name="Total 3 3 2 9" xfId="20909"/>
    <cellStyle name="Total 3 3 3" xfId="20910"/>
    <cellStyle name="Total 3 3 3 2" xfId="20911"/>
    <cellStyle name="Total 3 3 3 3" xfId="20912"/>
    <cellStyle name="Total 3 3 3 4" xfId="20913"/>
    <cellStyle name="Total 3 3 3 5" xfId="20914"/>
    <cellStyle name="Total 3 3 3 6" xfId="20915"/>
    <cellStyle name="Total 3 3 3 7" xfId="20916"/>
    <cellStyle name="Total 3 3 4" xfId="20917"/>
    <cellStyle name="Total 3 3 4 2" xfId="20918"/>
    <cellStyle name="Total 3 3 4 3" xfId="20919"/>
    <cellStyle name="Total 3 3 4 4" xfId="20920"/>
    <cellStyle name="Total 3 3 4 5" xfId="20921"/>
    <cellStyle name="Total 3 3 4 6" xfId="20922"/>
    <cellStyle name="Total 3 3 4 7" xfId="20923"/>
    <cellStyle name="Total 3 3 5" xfId="20924"/>
    <cellStyle name="Total 3 3 6" xfId="20925"/>
    <cellStyle name="Total 3 3 7" xfId="20926"/>
    <cellStyle name="Total 3 3 8" xfId="20927"/>
    <cellStyle name="Total 3 3 9" xfId="20928"/>
    <cellStyle name="Total 3 4" xfId="20929"/>
    <cellStyle name="Total 3 4 10" xfId="20930"/>
    <cellStyle name="Total 3 4 11" xfId="20931"/>
    <cellStyle name="Total 3 4 12" xfId="20932"/>
    <cellStyle name="Total 3 4 13" xfId="20933"/>
    <cellStyle name="Total 3 4 14" xfId="20934"/>
    <cellStyle name="Total 3 4 2" xfId="20935"/>
    <cellStyle name="Total 3 4 2 10" xfId="20936"/>
    <cellStyle name="Total 3 4 2 2" xfId="20937"/>
    <cellStyle name="Total 3 4 2 2 2" xfId="20938"/>
    <cellStyle name="Total 3 4 2 2 3" xfId="20939"/>
    <cellStyle name="Total 3 4 2 2 4" xfId="20940"/>
    <cellStyle name="Total 3 4 2 2 5" xfId="20941"/>
    <cellStyle name="Total 3 4 2 2 6" xfId="20942"/>
    <cellStyle name="Total 3 4 2 2 7" xfId="20943"/>
    <cellStyle name="Total 3 4 2 3" xfId="20944"/>
    <cellStyle name="Total 3 4 2 3 2" xfId="20945"/>
    <cellStyle name="Total 3 4 2 3 3" xfId="20946"/>
    <cellStyle name="Total 3 4 2 3 4" xfId="20947"/>
    <cellStyle name="Total 3 4 2 3 5" xfId="20948"/>
    <cellStyle name="Total 3 4 2 3 6" xfId="20949"/>
    <cellStyle name="Total 3 4 2 3 7" xfId="20950"/>
    <cellStyle name="Total 3 4 2 4" xfId="20951"/>
    <cellStyle name="Total 3 4 2 5" xfId="20952"/>
    <cellStyle name="Total 3 4 2 6" xfId="20953"/>
    <cellStyle name="Total 3 4 2 7" xfId="20954"/>
    <cellStyle name="Total 3 4 2 8" xfId="20955"/>
    <cellStyle name="Total 3 4 2 9" xfId="20956"/>
    <cellStyle name="Total 3 4 3" xfId="20957"/>
    <cellStyle name="Total 3 4 3 2" xfId="20958"/>
    <cellStyle name="Total 3 4 3 3" xfId="20959"/>
    <cellStyle name="Total 3 4 3 4" xfId="20960"/>
    <cellStyle name="Total 3 4 3 5" xfId="20961"/>
    <cellStyle name="Total 3 4 3 6" xfId="20962"/>
    <cellStyle name="Total 3 4 3 7" xfId="20963"/>
    <cellStyle name="Total 3 4 4" xfId="20964"/>
    <cellStyle name="Total 3 4 4 2" xfId="20965"/>
    <cellStyle name="Total 3 4 4 3" xfId="20966"/>
    <cellStyle name="Total 3 4 4 4" xfId="20967"/>
    <cellStyle name="Total 3 4 4 5" xfId="20968"/>
    <cellStyle name="Total 3 4 4 6" xfId="20969"/>
    <cellStyle name="Total 3 4 4 7" xfId="20970"/>
    <cellStyle name="Total 3 4 5" xfId="20971"/>
    <cellStyle name="Total 3 4 6" xfId="20972"/>
    <cellStyle name="Total 3 4 7" xfId="20973"/>
    <cellStyle name="Total 3 4 8" xfId="20974"/>
    <cellStyle name="Total 3 4 9" xfId="20975"/>
    <cellStyle name="Total 3 5" xfId="20976"/>
    <cellStyle name="Total 3 5 10" xfId="20977"/>
    <cellStyle name="Total 3 5 11" xfId="20978"/>
    <cellStyle name="Total 3 5 12" xfId="20979"/>
    <cellStyle name="Total 3 5 13" xfId="20980"/>
    <cellStyle name="Total 3 5 14" xfId="20981"/>
    <cellStyle name="Total 3 5 2" xfId="20982"/>
    <cellStyle name="Total 3 5 2 10" xfId="20983"/>
    <cellStyle name="Total 3 5 2 2" xfId="20984"/>
    <cellStyle name="Total 3 5 2 2 2" xfId="20985"/>
    <cellStyle name="Total 3 5 2 2 3" xfId="20986"/>
    <cellStyle name="Total 3 5 2 2 4" xfId="20987"/>
    <cellStyle name="Total 3 5 2 2 5" xfId="20988"/>
    <cellStyle name="Total 3 5 2 2 6" xfId="20989"/>
    <cellStyle name="Total 3 5 2 2 7" xfId="20990"/>
    <cellStyle name="Total 3 5 2 3" xfId="20991"/>
    <cellStyle name="Total 3 5 2 3 2" xfId="20992"/>
    <cellStyle name="Total 3 5 2 3 3" xfId="20993"/>
    <cellStyle name="Total 3 5 2 3 4" xfId="20994"/>
    <cellStyle name="Total 3 5 2 3 5" xfId="20995"/>
    <cellStyle name="Total 3 5 2 3 6" xfId="20996"/>
    <cellStyle name="Total 3 5 2 3 7" xfId="20997"/>
    <cellStyle name="Total 3 5 2 4" xfId="20998"/>
    <cellStyle name="Total 3 5 2 5" xfId="20999"/>
    <cellStyle name="Total 3 5 2 6" xfId="21000"/>
    <cellStyle name="Total 3 5 2 7" xfId="21001"/>
    <cellStyle name="Total 3 5 2 8" xfId="21002"/>
    <cellStyle name="Total 3 5 2 9" xfId="21003"/>
    <cellStyle name="Total 3 5 3" xfId="21004"/>
    <cellStyle name="Total 3 5 3 2" xfId="21005"/>
    <cellStyle name="Total 3 5 3 3" xfId="21006"/>
    <cellStyle name="Total 3 5 3 4" xfId="21007"/>
    <cellStyle name="Total 3 5 3 5" xfId="21008"/>
    <cellStyle name="Total 3 5 3 6" xfId="21009"/>
    <cellStyle name="Total 3 5 3 7" xfId="21010"/>
    <cellStyle name="Total 3 5 4" xfId="21011"/>
    <cellStyle name="Total 3 5 4 2" xfId="21012"/>
    <cellStyle name="Total 3 5 4 3" xfId="21013"/>
    <cellStyle name="Total 3 5 4 4" xfId="21014"/>
    <cellStyle name="Total 3 5 4 5" xfId="21015"/>
    <cellStyle name="Total 3 5 4 6" xfId="21016"/>
    <cellStyle name="Total 3 5 4 7" xfId="21017"/>
    <cellStyle name="Total 3 5 5" xfId="21018"/>
    <cellStyle name="Total 3 5 6" xfId="21019"/>
    <cellStyle name="Total 3 5 7" xfId="21020"/>
    <cellStyle name="Total 3 5 8" xfId="21021"/>
    <cellStyle name="Total 3 5 9" xfId="21022"/>
    <cellStyle name="Total 3 6" xfId="21023"/>
    <cellStyle name="Total 3 6 10" xfId="21024"/>
    <cellStyle name="Total 3 6 2" xfId="21025"/>
    <cellStyle name="Total 3 6 2 2" xfId="21026"/>
    <cellStyle name="Total 3 6 2 3" xfId="21027"/>
    <cellStyle name="Total 3 6 2 4" xfId="21028"/>
    <cellStyle name="Total 3 6 2 5" xfId="21029"/>
    <cellStyle name="Total 3 6 2 6" xfId="21030"/>
    <cellStyle name="Total 3 6 2 7" xfId="21031"/>
    <cellStyle name="Total 3 6 3" xfId="21032"/>
    <cellStyle name="Total 3 6 3 2" xfId="21033"/>
    <cellStyle name="Total 3 6 3 3" xfId="21034"/>
    <cellStyle name="Total 3 6 3 4" xfId="21035"/>
    <cellStyle name="Total 3 6 3 5" xfId="21036"/>
    <cellStyle name="Total 3 6 3 6" xfId="21037"/>
    <cellStyle name="Total 3 6 3 7" xfId="21038"/>
    <cellStyle name="Total 3 6 4" xfId="21039"/>
    <cellStyle name="Total 3 6 5" xfId="21040"/>
    <cellStyle name="Total 3 6 6" xfId="21041"/>
    <cellStyle name="Total 3 6 7" xfId="21042"/>
    <cellStyle name="Total 3 6 8" xfId="21043"/>
    <cellStyle name="Total 3 6 9" xfId="21044"/>
    <cellStyle name="Total 3 7" xfId="21045"/>
    <cellStyle name="Total 3 7 2" xfId="21046"/>
    <cellStyle name="Total 3 7 3" xfId="21047"/>
    <cellStyle name="Total 3 7 4" xfId="21048"/>
    <cellStyle name="Total 3 7 5" xfId="21049"/>
    <cellStyle name="Total 3 7 6" xfId="21050"/>
    <cellStyle name="Total 3 7 7" xfId="21051"/>
    <cellStyle name="Total 3 8" xfId="21052"/>
    <cellStyle name="Total 3 8 2" xfId="21053"/>
    <cellStyle name="Total 3 8 3" xfId="21054"/>
    <cellStyle name="Total 3 8 4" xfId="21055"/>
    <cellStyle name="Total 3 8 5" xfId="21056"/>
    <cellStyle name="Total 3 8 6" xfId="21057"/>
    <cellStyle name="Total 3 8 7" xfId="21058"/>
    <cellStyle name="Total 3 9" xfId="21059"/>
    <cellStyle name="Total 4" xfId="21060"/>
    <cellStyle name="Total 4 10" xfId="21061"/>
    <cellStyle name="Total 4 11" xfId="21062"/>
    <cellStyle name="Total 4 12" xfId="21063"/>
    <cellStyle name="Total 4 13" xfId="21064"/>
    <cellStyle name="Total 4 14" xfId="21065"/>
    <cellStyle name="Total 4 15" xfId="21066"/>
    <cellStyle name="Total 4 16" xfId="21067"/>
    <cellStyle name="Total 4 17" xfId="21068"/>
    <cellStyle name="Total 4 18" xfId="21069"/>
    <cellStyle name="Total 4 2" xfId="21070"/>
    <cellStyle name="Total 4 2 10" xfId="21071"/>
    <cellStyle name="Total 4 2 11" xfId="21072"/>
    <cellStyle name="Total 4 2 12" xfId="21073"/>
    <cellStyle name="Total 4 2 13" xfId="21074"/>
    <cellStyle name="Total 4 2 14" xfId="21075"/>
    <cellStyle name="Total 4 2 2" xfId="21076"/>
    <cellStyle name="Total 4 2 2 10" xfId="21077"/>
    <cellStyle name="Total 4 2 2 2" xfId="21078"/>
    <cellStyle name="Total 4 2 2 2 2" xfId="21079"/>
    <cellStyle name="Total 4 2 2 2 3" xfId="21080"/>
    <cellStyle name="Total 4 2 2 2 4" xfId="21081"/>
    <cellStyle name="Total 4 2 2 2 5" xfId="21082"/>
    <cellStyle name="Total 4 2 2 2 6" xfId="21083"/>
    <cellStyle name="Total 4 2 2 2 7" xfId="21084"/>
    <cellStyle name="Total 4 2 2 3" xfId="21085"/>
    <cellStyle name="Total 4 2 2 3 2" xfId="21086"/>
    <cellStyle name="Total 4 2 2 3 3" xfId="21087"/>
    <cellStyle name="Total 4 2 2 3 4" xfId="21088"/>
    <cellStyle name="Total 4 2 2 3 5" xfId="21089"/>
    <cellStyle name="Total 4 2 2 3 6" xfId="21090"/>
    <cellStyle name="Total 4 2 2 3 7" xfId="21091"/>
    <cellStyle name="Total 4 2 2 4" xfId="21092"/>
    <cellStyle name="Total 4 2 2 5" xfId="21093"/>
    <cellStyle name="Total 4 2 2 6" xfId="21094"/>
    <cellStyle name="Total 4 2 2 7" xfId="21095"/>
    <cellStyle name="Total 4 2 2 8" xfId="21096"/>
    <cellStyle name="Total 4 2 2 9" xfId="21097"/>
    <cellStyle name="Total 4 2 3" xfId="21098"/>
    <cellStyle name="Total 4 2 3 2" xfId="21099"/>
    <cellStyle name="Total 4 2 3 3" xfId="21100"/>
    <cellStyle name="Total 4 2 3 4" xfId="21101"/>
    <cellStyle name="Total 4 2 3 5" xfId="21102"/>
    <cellStyle name="Total 4 2 3 6" xfId="21103"/>
    <cellStyle name="Total 4 2 3 7" xfId="21104"/>
    <cellStyle name="Total 4 2 4" xfId="21105"/>
    <cellStyle name="Total 4 2 4 2" xfId="21106"/>
    <cellStyle name="Total 4 2 4 3" xfId="21107"/>
    <cellStyle name="Total 4 2 4 4" xfId="21108"/>
    <cellStyle name="Total 4 2 4 5" xfId="21109"/>
    <cellStyle name="Total 4 2 4 6" xfId="21110"/>
    <cellStyle name="Total 4 2 4 7" xfId="21111"/>
    <cellStyle name="Total 4 2 5" xfId="21112"/>
    <cellStyle name="Total 4 2 6" xfId="21113"/>
    <cellStyle name="Total 4 2 7" xfId="21114"/>
    <cellStyle name="Total 4 2 8" xfId="21115"/>
    <cellStyle name="Total 4 2 9" xfId="21116"/>
    <cellStyle name="Total 4 3" xfId="21117"/>
    <cellStyle name="Total 4 3 10" xfId="21118"/>
    <cellStyle name="Total 4 3 11" xfId="21119"/>
    <cellStyle name="Total 4 3 12" xfId="21120"/>
    <cellStyle name="Total 4 3 13" xfId="21121"/>
    <cellStyle name="Total 4 3 14" xfId="21122"/>
    <cellStyle name="Total 4 3 2" xfId="21123"/>
    <cellStyle name="Total 4 3 2 10" xfId="21124"/>
    <cellStyle name="Total 4 3 2 2" xfId="21125"/>
    <cellStyle name="Total 4 3 2 2 2" xfId="21126"/>
    <cellStyle name="Total 4 3 2 2 3" xfId="21127"/>
    <cellStyle name="Total 4 3 2 2 4" xfId="21128"/>
    <cellStyle name="Total 4 3 2 2 5" xfId="21129"/>
    <cellStyle name="Total 4 3 2 2 6" xfId="21130"/>
    <cellStyle name="Total 4 3 2 2 7" xfId="21131"/>
    <cellStyle name="Total 4 3 2 3" xfId="21132"/>
    <cellStyle name="Total 4 3 2 3 2" xfId="21133"/>
    <cellStyle name="Total 4 3 2 3 3" xfId="21134"/>
    <cellStyle name="Total 4 3 2 3 4" xfId="21135"/>
    <cellStyle name="Total 4 3 2 3 5" xfId="21136"/>
    <cellStyle name="Total 4 3 2 3 6" xfId="21137"/>
    <cellStyle name="Total 4 3 2 3 7" xfId="21138"/>
    <cellStyle name="Total 4 3 2 4" xfId="21139"/>
    <cellStyle name="Total 4 3 2 5" xfId="21140"/>
    <cellStyle name="Total 4 3 2 6" xfId="21141"/>
    <cellStyle name="Total 4 3 2 7" xfId="21142"/>
    <cellStyle name="Total 4 3 2 8" xfId="21143"/>
    <cellStyle name="Total 4 3 2 9" xfId="21144"/>
    <cellStyle name="Total 4 3 3" xfId="21145"/>
    <cellStyle name="Total 4 3 3 2" xfId="21146"/>
    <cellStyle name="Total 4 3 3 3" xfId="21147"/>
    <cellStyle name="Total 4 3 3 4" xfId="21148"/>
    <cellStyle name="Total 4 3 3 5" xfId="21149"/>
    <cellStyle name="Total 4 3 3 6" xfId="21150"/>
    <cellStyle name="Total 4 3 3 7" xfId="21151"/>
    <cellStyle name="Total 4 3 4" xfId="21152"/>
    <cellStyle name="Total 4 3 4 2" xfId="21153"/>
    <cellStyle name="Total 4 3 4 3" xfId="21154"/>
    <cellStyle name="Total 4 3 4 4" xfId="21155"/>
    <cellStyle name="Total 4 3 4 5" xfId="21156"/>
    <cellStyle name="Total 4 3 4 6" xfId="21157"/>
    <cellStyle name="Total 4 3 4 7" xfId="21158"/>
    <cellStyle name="Total 4 3 5" xfId="21159"/>
    <cellStyle name="Total 4 3 6" xfId="21160"/>
    <cellStyle name="Total 4 3 7" xfId="21161"/>
    <cellStyle name="Total 4 3 8" xfId="21162"/>
    <cellStyle name="Total 4 3 9" xfId="21163"/>
    <cellStyle name="Total 4 4" xfId="21164"/>
    <cellStyle name="Total 4 4 10" xfId="21165"/>
    <cellStyle name="Total 4 4 11" xfId="21166"/>
    <cellStyle name="Total 4 4 12" xfId="21167"/>
    <cellStyle name="Total 4 4 13" xfId="21168"/>
    <cellStyle name="Total 4 4 14" xfId="21169"/>
    <cellStyle name="Total 4 4 2" xfId="21170"/>
    <cellStyle name="Total 4 4 2 10" xfId="21171"/>
    <cellStyle name="Total 4 4 2 2" xfId="21172"/>
    <cellStyle name="Total 4 4 2 2 2" xfId="21173"/>
    <cellStyle name="Total 4 4 2 2 3" xfId="21174"/>
    <cellStyle name="Total 4 4 2 2 4" xfId="21175"/>
    <cellStyle name="Total 4 4 2 2 5" xfId="21176"/>
    <cellStyle name="Total 4 4 2 2 6" xfId="21177"/>
    <cellStyle name="Total 4 4 2 2 7" xfId="21178"/>
    <cellStyle name="Total 4 4 2 3" xfId="21179"/>
    <cellStyle name="Total 4 4 2 3 2" xfId="21180"/>
    <cellStyle name="Total 4 4 2 3 3" xfId="21181"/>
    <cellStyle name="Total 4 4 2 3 4" xfId="21182"/>
    <cellStyle name="Total 4 4 2 3 5" xfId="21183"/>
    <cellStyle name="Total 4 4 2 3 6" xfId="21184"/>
    <cellStyle name="Total 4 4 2 3 7" xfId="21185"/>
    <cellStyle name="Total 4 4 2 4" xfId="21186"/>
    <cellStyle name="Total 4 4 2 5" xfId="21187"/>
    <cellStyle name="Total 4 4 2 6" xfId="21188"/>
    <cellStyle name="Total 4 4 2 7" xfId="21189"/>
    <cellStyle name="Total 4 4 2 8" xfId="21190"/>
    <cellStyle name="Total 4 4 2 9" xfId="21191"/>
    <cellStyle name="Total 4 4 3" xfId="21192"/>
    <cellStyle name="Total 4 4 3 2" xfId="21193"/>
    <cellStyle name="Total 4 4 3 3" xfId="21194"/>
    <cellStyle name="Total 4 4 3 4" xfId="21195"/>
    <cellStyle name="Total 4 4 3 5" xfId="21196"/>
    <cellStyle name="Total 4 4 3 6" xfId="21197"/>
    <cellStyle name="Total 4 4 3 7" xfId="21198"/>
    <cellStyle name="Total 4 4 4" xfId="21199"/>
    <cellStyle name="Total 4 4 4 2" xfId="21200"/>
    <cellStyle name="Total 4 4 4 3" xfId="21201"/>
    <cellStyle name="Total 4 4 4 4" xfId="21202"/>
    <cellStyle name="Total 4 4 4 5" xfId="21203"/>
    <cellStyle name="Total 4 4 4 6" xfId="21204"/>
    <cellStyle name="Total 4 4 4 7" xfId="21205"/>
    <cellStyle name="Total 4 4 5" xfId="21206"/>
    <cellStyle name="Total 4 4 6" xfId="21207"/>
    <cellStyle name="Total 4 4 7" xfId="21208"/>
    <cellStyle name="Total 4 4 8" xfId="21209"/>
    <cellStyle name="Total 4 4 9" xfId="21210"/>
    <cellStyle name="Total 4 5" xfId="21211"/>
    <cellStyle name="Total 4 5 10" xfId="21212"/>
    <cellStyle name="Total 4 5 11" xfId="21213"/>
    <cellStyle name="Total 4 5 12" xfId="21214"/>
    <cellStyle name="Total 4 5 13" xfId="21215"/>
    <cellStyle name="Total 4 5 14" xfId="21216"/>
    <cellStyle name="Total 4 5 2" xfId="21217"/>
    <cellStyle name="Total 4 5 2 10" xfId="21218"/>
    <cellStyle name="Total 4 5 2 2" xfId="21219"/>
    <cellStyle name="Total 4 5 2 2 2" xfId="21220"/>
    <cellStyle name="Total 4 5 2 2 3" xfId="21221"/>
    <cellStyle name="Total 4 5 2 2 4" xfId="21222"/>
    <cellStyle name="Total 4 5 2 2 5" xfId="21223"/>
    <cellStyle name="Total 4 5 2 2 6" xfId="21224"/>
    <cellStyle name="Total 4 5 2 2 7" xfId="21225"/>
    <cellStyle name="Total 4 5 2 3" xfId="21226"/>
    <cellStyle name="Total 4 5 2 3 2" xfId="21227"/>
    <cellStyle name="Total 4 5 2 3 3" xfId="21228"/>
    <cellStyle name="Total 4 5 2 3 4" xfId="21229"/>
    <cellStyle name="Total 4 5 2 3 5" xfId="21230"/>
    <cellStyle name="Total 4 5 2 3 6" xfId="21231"/>
    <cellStyle name="Total 4 5 2 3 7" xfId="21232"/>
    <cellStyle name="Total 4 5 2 4" xfId="21233"/>
    <cellStyle name="Total 4 5 2 5" xfId="21234"/>
    <cellStyle name="Total 4 5 2 6" xfId="21235"/>
    <cellStyle name="Total 4 5 2 7" xfId="21236"/>
    <cellStyle name="Total 4 5 2 8" xfId="21237"/>
    <cellStyle name="Total 4 5 2 9" xfId="21238"/>
    <cellStyle name="Total 4 5 3" xfId="21239"/>
    <cellStyle name="Total 4 5 3 2" xfId="21240"/>
    <cellStyle name="Total 4 5 3 3" xfId="21241"/>
    <cellStyle name="Total 4 5 3 4" xfId="21242"/>
    <cellStyle name="Total 4 5 3 5" xfId="21243"/>
    <cellStyle name="Total 4 5 3 6" xfId="21244"/>
    <cellStyle name="Total 4 5 3 7" xfId="21245"/>
    <cellStyle name="Total 4 5 4" xfId="21246"/>
    <cellStyle name="Total 4 5 4 2" xfId="21247"/>
    <cellStyle name="Total 4 5 4 3" xfId="21248"/>
    <cellStyle name="Total 4 5 4 4" xfId="21249"/>
    <cellStyle name="Total 4 5 4 5" xfId="21250"/>
    <cellStyle name="Total 4 5 4 6" xfId="21251"/>
    <cellStyle name="Total 4 5 4 7" xfId="21252"/>
    <cellStyle name="Total 4 5 5" xfId="21253"/>
    <cellStyle name="Total 4 5 6" xfId="21254"/>
    <cellStyle name="Total 4 5 7" xfId="21255"/>
    <cellStyle name="Total 4 5 8" xfId="21256"/>
    <cellStyle name="Total 4 5 9" xfId="21257"/>
    <cellStyle name="Total 4 6" xfId="21258"/>
    <cellStyle name="Total 4 6 10" xfId="21259"/>
    <cellStyle name="Total 4 6 2" xfId="21260"/>
    <cellStyle name="Total 4 6 2 2" xfId="21261"/>
    <cellStyle name="Total 4 6 2 3" xfId="21262"/>
    <cellStyle name="Total 4 6 2 4" xfId="21263"/>
    <cellStyle name="Total 4 6 2 5" xfId="21264"/>
    <cellStyle name="Total 4 6 2 6" xfId="21265"/>
    <cellStyle name="Total 4 6 2 7" xfId="21266"/>
    <cellStyle name="Total 4 6 3" xfId="21267"/>
    <cellStyle name="Total 4 6 3 2" xfId="21268"/>
    <cellStyle name="Total 4 6 3 3" xfId="21269"/>
    <cellStyle name="Total 4 6 3 4" xfId="21270"/>
    <cellStyle name="Total 4 6 3 5" xfId="21271"/>
    <cellStyle name="Total 4 6 3 6" xfId="21272"/>
    <cellStyle name="Total 4 6 3 7" xfId="21273"/>
    <cellStyle name="Total 4 6 4" xfId="21274"/>
    <cellStyle name="Total 4 6 5" xfId="21275"/>
    <cellStyle name="Total 4 6 6" xfId="21276"/>
    <cellStyle name="Total 4 6 7" xfId="21277"/>
    <cellStyle name="Total 4 6 8" xfId="21278"/>
    <cellStyle name="Total 4 6 9" xfId="21279"/>
    <cellStyle name="Total 4 7" xfId="21280"/>
    <cellStyle name="Total 4 7 2" xfId="21281"/>
    <cellStyle name="Total 4 7 3" xfId="21282"/>
    <cellStyle name="Total 4 7 4" xfId="21283"/>
    <cellStyle name="Total 4 7 5" xfId="21284"/>
    <cellStyle name="Total 4 7 6" xfId="21285"/>
    <cellStyle name="Total 4 7 7" xfId="21286"/>
    <cellStyle name="Total 4 8" xfId="21287"/>
    <cellStyle name="Total 4 8 2" xfId="21288"/>
    <cellStyle name="Total 4 8 3" xfId="21289"/>
    <cellStyle name="Total 4 8 4" xfId="21290"/>
    <cellStyle name="Total 4 8 5" xfId="21291"/>
    <cellStyle name="Total 4 8 6" xfId="21292"/>
    <cellStyle name="Total 4 8 7" xfId="21293"/>
    <cellStyle name="Total 4 9" xfId="21294"/>
    <cellStyle name="Total 5" xfId="21295"/>
    <cellStyle name="Total 5 10" xfId="21296"/>
    <cellStyle name="Total 5 11" xfId="21297"/>
    <cellStyle name="Total 5 12" xfId="21298"/>
    <cellStyle name="Total 5 13" xfId="21299"/>
    <cellStyle name="Total 5 14" xfId="21300"/>
    <cellStyle name="Total 5 2" xfId="21301"/>
    <cellStyle name="Total 5 2 10" xfId="21302"/>
    <cellStyle name="Total 5 2 2" xfId="21303"/>
    <cellStyle name="Total 5 2 2 2" xfId="21304"/>
    <cellStyle name="Total 5 2 2 3" xfId="21305"/>
    <cellStyle name="Total 5 2 2 4" xfId="21306"/>
    <cellStyle name="Total 5 2 2 5" xfId="21307"/>
    <cellStyle name="Total 5 2 2 6" xfId="21308"/>
    <cellStyle name="Total 5 2 2 7" xfId="21309"/>
    <cellStyle name="Total 5 2 3" xfId="21310"/>
    <cellStyle name="Total 5 2 3 2" xfId="21311"/>
    <cellStyle name="Total 5 2 3 3" xfId="21312"/>
    <cellStyle name="Total 5 2 3 4" xfId="21313"/>
    <cellStyle name="Total 5 2 3 5" xfId="21314"/>
    <cellStyle name="Total 5 2 3 6" xfId="21315"/>
    <cellStyle name="Total 5 2 3 7" xfId="21316"/>
    <cellStyle name="Total 5 2 4" xfId="21317"/>
    <cellStyle name="Total 5 2 5" xfId="21318"/>
    <cellStyle name="Total 5 2 6" xfId="21319"/>
    <cellStyle name="Total 5 2 7" xfId="21320"/>
    <cellStyle name="Total 5 2 8" xfId="21321"/>
    <cellStyle name="Total 5 2 9" xfId="21322"/>
    <cellStyle name="Total 5 3" xfId="21323"/>
    <cellStyle name="Total 5 3 2" xfId="21324"/>
    <cellStyle name="Total 5 3 3" xfId="21325"/>
    <cellStyle name="Total 5 3 4" xfId="21326"/>
    <cellStyle name="Total 5 3 5" xfId="21327"/>
    <cellStyle name="Total 5 3 6" xfId="21328"/>
    <cellStyle name="Total 5 3 7" xfId="21329"/>
    <cellStyle name="Total 5 4" xfId="21330"/>
    <cellStyle name="Total 5 4 2" xfId="21331"/>
    <cellStyle name="Total 5 4 3" xfId="21332"/>
    <cellStyle name="Total 5 4 4" xfId="21333"/>
    <cellStyle name="Total 5 4 5" xfId="21334"/>
    <cellStyle name="Total 5 4 6" xfId="21335"/>
    <cellStyle name="Total 5 4 7" xfId="21336"/>
    <cellStyle name="Total 5 5" xfId="21337"/>
    <cellStyle name="Total 5 6" xfId="21338"/>
    <cellStyle name="Total 5 7" xfId="21339"/>
    <cellStyle name="Total 5 8" xfId="21340"/>
    <cellStyle name="Total 5 9" xfId="21341"/>
    <cellStyle name="Total 6" xfId="21342"/>
    <cellStyle name="Total 6 10" xfId="21343"/>
    <cellStyle name="Total 6 11" xfId="21344"/>
    <cellStyle name="Total 6 12" xfId="21345"/>
    <cellStyle name="Total 6 13" xfId="21346"/>
    <cellStyle name="Total 6 14" xfId="21347"/>
    <cellStyle name="Total 6 2" xfId="21348"/>
    <cellStyle name="Total 6 2 10" xfId="21349"/>
    <cellStyle name="Total 6 2 2" xfId="21350"/>
    <cellStyle name="Total 6 2 2 2" xfId="21351"/>
    <cellStyle name="Total 6 2 2 3" xfId="21352"/>
    <cellStyle name="Total 6 2 2 4" xfId="21353"/>
    <cellStyle name="Total 6 2 2 5" xfId="21354"/>
    <cellStyle name="Total 6 2 2 6" xfId="21355"/>
    <cellStyle name="Total 6 2 2 7" xfId="21356"/>
    <cellStyle name="Total 6 2 3" xfId="21357"/>
    <cellStyle name="Total 6 2 3 2" xfId="21358"/>
    <cellStyle name="Total 6 2 3 3" xfId="21359"/>
    <cellStyle name="Total 6 2 3 4" xfId="21360"/>
    <cellStyle name="Total 6 2 3 5" xfId="21361"/>
    <cellStyle name="Total 6 2 3 6" xfId="21362"/>
    <cellStyle name="Total 6 2 3 7" xfId="21363"/>
    <cellStyle name="Total 6 2 4" xfId="21364"/>
    <cellStyle name="Total 6 2 5" xfId="21365"/>
    <cellStyle name="Total 6 2 6" xfId="21366"/>
    <cellStyle name="Total 6 2 7" xfId="21367"/>
    <cellStyle name="Total 6 2 8" xfId="21368"/>
    <cellStyle name="Total 6 2 9" xfId="21369"/>
    <cellStyle name="Total 6 3" xfId="21370"/>
    <cellStyle name="Total 6 3 2" xfId="21371"/>
    <cellStyle name="Total 6 3 3" xfId="21372"/>
    <cellStyle name="Total 6 3 4" xfId="21373"/>
    <cellStyle name="Total 6 3 5" xfId="21374"/>
    <cellStyle name="Total 6 3 6" xfId="21375"/>
    <cellStyle name="Total 6 3 7" xfId="21376"/>
    <cellStyle name="Total 6 4" xfId="21377"/>
    <cellStyle name="Total 6 4 2" xfId="21378"/>
    <cellStyle name="Total 6 4 3" xfId="21379"/>
    <cellStyle name="Total 6 4 4" xfId="21380"/>
    <cellStyle name="Total 6 4 5" xfId="21381"/>
    <cellStyle name="Total 6 4 6" xfId="21382"/>
    <cellStyle name="Total 6 4 7" xfId="21383"/>
    <cellStyle name="Total 6 5" xfId="21384"/>
    <cellStyle name="Total 6 6" xfId="21385"/>
    <cellStyle name="Total 6 7" xfId="21386"/>
    <cellStyle name="Total 6 8" xfId="21387"/>
    <cellStyle name="Total 6 9" xfId="21388"/>
    <cellStyle name="Total 7" xfId="21389"/>
    <cellStyle name="Total 7 10" xfId="21390"/>
    <cellStyle name="Total 7 11" xfId="21391"/>
    <cellStyle name="Total 7 12" xfId="21392"/>
    <cellStyle name="Total 7 13" xfId="21393"/>
    <cellStyle name="Total 7 14" xfId="21394"/>
    <cellStyle name="Total 7 2" xfId="21395"/>
    <cellStyle name="Total 7 2 10" xfId="21396"/>
    <cellStyle name="Total 7 2 2" xfId="21397"/>
    <cellStyle name="Total 7 2 2 2" xfId="21398"/>
    <cellStyle name="Total 7 2 2 3" xfId="21399"/>
    <cellStyle name="Total 7 2 2 4" xfId="21400"/>
    <cellStyle name="Total 7 2 2 5" xfId="21401"/>
    <cellStyle name="Total 7 2 2 6" xfId="21402"/>
    <cellStyle name="Total 7 2 2 7" xfId="21403"/>
    <cellStyle name="Total 7 2 3" xfId="21404"/>
    <cellStyle name="Total 7 2 3 2" xfId="21405"/>
    <cellStyle name="Total 7 2 3 3" xfId="21406"/>
    <cellStyle name="Total 7 2 3 4" xfId="21407"/>
    <cellStyle name="Total 7 2 3 5" xfId="21408"/>
    <cellStyle name="Total 7 2 3 6" xfId="21409"/>
    <cellStyle name="Total 7 2 3 7" xfId="21410"/>
    <cellStyle name="Total 7 2 4" xfId="21411"/>
    <cellStyle name="Total 7 2 5" xfId="21412"/>
    <cellStyle name="Total 7 2 6" xfId="21413"/>
    <cellStyle name="Total 7 2 7" xfId="21414"/>
    <cellStyle name="Total 7 2 8" xfId="21415"/>
    <cellStyle name="Total 7 2 9" xfId="21416"/>
    <cellStyle name="Total 7 3" xfId="21417"/>
    <cellStyle name="Total 7 3 2" xfId="21418"/>
    <cellStyle name="Total 7 3 3" xfId="21419"/>
    <cellStyle name="Total 7 3 4" xfId="21420"/>
    <cellStyle name="Total 7 3 5" xfId="21421"/>
    <cellStyle name="Total 7 3 6" xfId="21422"/>
    <cellStyle name="Total 7 3 7" xfId="21423"/>
    <cellStyle name="Total 7 4" xfId="21424"/>
    <cellStyle name="Total 7 4 2" xfId="21425"/>
    <cellStyle name="Total 7 4 3" xfId="21426"/>
    <cellStyle name="Total 7 4 4" xfId="21427"/>
    <cellStyle name="Total 7 4 5" xfId="21428"/>
    <cellStyle name="Total 7 4 6" xfId="21429"/>
    <cellStyle name="Total 7 4 7" xfId="21430"/>
    <cellStyle name="Total 7 5" xfId="21431"/>
    <cellStyle name="Total 7 6" xfId="21432"/>
    <cellStyle name="Total 7 7" xfId="21433"/>
    <cellStyle name="Total 7 8" xfId="21434"/>
    <cellStyle name="Total 7 9" xfId="21435"/>
    <cellStyle name="Total 8" xfId="21436"/>
    <cellStyle name="Total 9" xfId="21437"/>
    <cellStyle name="Underline_Single" xfId="21438"/>
    <cellStyle name="Update" xfId="21439"/>
    <cellStyle name="Valiotsikko" xfId="21440"/>
    <cellStyle name="Valiotsikko 2" xfId="21441"/>
    <cellStyle name="Valiotsikko 3" xfId="21442"/>
    <cellStyle name="Valuta [0]_Arcen" xfId="21443"/>
    <cellStyle name="Valuta_Arcen" xfId="21444"/>
    <cellStyle name="Vдliotsikko" xfId="21445"/>
    <cellStyle name="Vдliotsikko 2" xfId="21446"/>
    <cellStyle name="Vдliotsikko 3" xfId="21447"/>
    <cellStyle name="Währung [0]_laroux" xfId="21448"/>
    <cellStyle name="Währung_laroux" xfId="21449"/>
    <cellStyle name="Walutowy [0]_1" xfId="21450"/>
    <cellStyle name="Walutowy_1" xfId="21451"/>
    <cellStyle name="Warning Text" xfId="21452"/>
    <cellStyle name="Warning Text 10" xfId="21453"/>
    <cellStyle name="Warning Text 11" xfId="21454"/>
    <cellStyle name="Warning Text 12" xfId="21455"/>
    <cellStyle name="Warning Text 13" xfId="21456"/>
    <cellStyle name="Warning Text 14" xfId="21457"/>
    <cellStyle name="Warning Text 15" xfId="21458"/>
    <cellStyle name="Warning Text 16" xfId="21459"/>
    <cellStyle name="Warning Text 17" xfId="21460"/>
    <cellStyle name="Warning Text 2" xfId="21461"/>
    <cellStyle name="Warning Text 2 10" xfId="21462"/>
    <cellStyle name="Warning Text 2 11" xfId="21463"/>
    <cellStyle name="Warning Text 2 12" xfId="21464"/>
    <cellStyle name="Warning Text 2 2" xfId="21465"/>
    <cellStyle name="Warning Text 2 3" xfId="21466"/>
    <cellStyle name="Warning Text 2 4" xfId="21467"/>
    <cellStyle name="Warning Text 2 5" xfId="21468"/>
    <cellStyle name="Warning Text 2 6" xfId="21469"/>
    <cellStyle name="Warning Text 2 7" xfId="21470"/>
    <cellStyle name="Warning Text 2 8" xfId="21471"/>
    <cellStyle name="Warning Text 2 9" xfId="21472"/>
    <cellStyle name="Warning Text 3" xfId="21473"/>
    <cellStyle name="Warning Text 4" xfId="21474"/>
    <cellStyle name="Warning Text 5" xfId="21475"/>
    <cellStyle name="Warning Text 6" xfId="21476"/>
    <cellStyle name="Warning Text 7" xfId="21477"/>
    <cellStyle name="Warning Text 8" xfId="21478"/>
    <cellStyle name="Warning Text 9" xfId="21479"/>
    <cellStyle name="WIP" xfId="21480"/>
    <cellStyle name="XComma" xfId="21481"/>
    <cellStyle name="XComma 0.0" xfId="21482"/>
    <cellStyle name="XComma 0.0 10" xfId="21483"/>
    <cellStyle name="XComma 0.0 11" xfId="21484"/>
    <cellStyle name="XComma 0.0 2" xfId="21485"/>
    <cellStyle name="XComma 0.0 2 2" xfId="21486"/>
    <cellStyle name="XComma 0.0 3" xfId="21487"/>
    <cellStyle name="XComma 0.0 3 2" xfId="21488"/>
    <cellStyle name="XComma 0.0 4" xfId="21489"/>
    <cellStyle name="XComma 0.0 4 2" xfId="21490"/>
    <cellStyle name="XComma 0.0 5" xfId="21491"/>
    <cellStyle name="XComma 0.0 5 2" xfId="21492"/>
    <cellStyle name="XComma 0.0 6" xfId="21493"/>
    <cellStyle name="XComma 0.0 6 2" xfId="21494"/>
    <cellStyle name="XComma 0.0 7" xfId="21495"/>
    <cellStyle name="XComma 0.0 7 2" xfId="21496"/>
    <cellStyle name="XComma 0.0 8" xfId="21497"/>
    <cellStyle name="XComma 0.0 8 2" xfId="21498"/>
    <cellStyle name="XComma 0.0 9" xfId="21499"/>
    <cellStyle name="XComma 0.00" xfId="21500"/>
    <cellStyle name="XComma 0.00 10" xfId="21501"/>
    <cellStyle name="XComma 0.00 11" xfId="21502"/>
    <cellStyle name="XComma 0.00 2" xfId="21503"/>
    <cellStyle name="XComma 0.00 2 2" xfId="21504"/>
    <cellStyle name="XComma 0.00 3" xfId="21505"/>
    <cellStyle name="XComma 0.00 3 2" xfId="21506"/>
    <cellStyle name="XComma 0.00 4" xfId="21507"/>
    <cellStyle name="XComma 0.00 4 2" xfId="21508"/>
    <cellStyle name="XComma 0.00 5" xfId="21509"/>
    <cellStyle name="XComma 0.00 5 2" xfId="21510"/>
    <cellStyle name="XComma 0.00 6" xfId="21511"/>
    <cellStyle name="XComma 0.00 6 2" xfId="21512"/>
    <cellStyle name="XComma 0.00 7" xfId="21513"/>
    <cellStyle name="XComma 0.00 7 2" xfId="21514"/>
    <cellStyle name="XComma 0.00 8" xfId="21515"/>
    <cellStyle name="XComma 0.00 8 2" xfId="21516"/>
    <cellStyle name="XComma 0.00 9" xfId="21517"/>
    <cellStyle name="XComma 0.000" xfId="21518"/>
    <cellStyle name="XComma 0.000 10" xfId="21519"/>
    <cellStyle name="XComma 0.000 11" xfId="21520"/>
    <cellStyle name="XComma 0.000 2" xfId="21521"/>
    <cellStyle name="XComma 0.000 2 2" xfId="21522"/>
    <cellStyle name="XComma 0.000 3" xfId="21523"/>
    <cellStyle name="XComma 0.000 3 2" xfId="21524"/>
    <cellStyle name="XComma 0.000 4" xfId="21525"/>
    <cellStyle name="XComma 0.000 4 2" xfId="21526"/>
    <cellStyle name="XComma 0.000 5" xfId="21527"/>
    <cellStyle name="XComma 0.000 5 2" xfId="21528"/>
    <cellStyle name="XComma 0.000 6" xfId="21529"/>
    <cellStyle name="XComma 0.000 6 2" xfId="21530"/>
    <cellStyle name="XComma 0.000 7" xfId="21531"/>
    <cellStyle name="XComma 0.000 7 2" xfId="21532"/>
    <cellStyle name="XComma 0.000 8" xfId="21533"/>
    <cellStyle name="XComma 0.000 8 2" xfId="21534"/>
    <cellStyle name="XComma 0.000 9" xfId="21535"/>
    <cellStyle name="XComma 10" xfId="21536"/>
    <cellStyle name="XComma 11" xfId="21537"/>
    <cellStyle name="XComma 12" xfId="21538"/>
    <cellStyle name="XComma 13" xfId="21539"/>
    <cellStyle name="XComma 14" xfId="21540"/>
    <cellStyle name="XComma 15" xfId="21541"/>
    <cellStyle name="XComma 16" xfId="21542"/>
    <cellStyle name="XComma 17" xfId="21543"/>
    <cellStyle name="XComma 18" xfId="21544"/>
    <cellStyle name="XComma 19" xfId="21545"/>
    <cellStyle name="XComma 2" xfId="21546"/>
    <cellStyle name="XComma 2 2" xfId="21547"/>
    <cellStyle name="XComma 20" xfId="21548"/>
    <cellStyle name="XComma 21" xfId="21549"/>
    <cellStyle name="XComma 22" xfId="21550"/>
    <cellStyle name="XComma 23" xfId="21551"/>
    <cellStyle name="XComma 24" xfId="21552"/>
    <cellStyle name="XComma 25" xfId="21553"/>
    <cellStyle name="XComma 26" xfId="21554"/>
    <cellStyle name="XComma 27" xfId="21555"/>
    <cellStyle name="XComma 3" xfId="21556"/>
    <cellStyle name="XComma 3 2" xfId="21557"/>
    <cellStyle name="XComma 4" xfId="21558"/>
    <cellStyle name="XComma 4 2" xfId="21559"/>
    <cellStyle name="XComma 5" xfId="21560"/>
    <cellStyle name="XComma 5 2" xfId="21561"/>
    <cellStyle name="XComma 6" xfId="21562"/>
    <cellStyle name="XComma 6 2" xfId="21563"/>
    <cellStyle name="XComma 7" xfId="21564"/>
    <cellStyle name="XComma 7 2" xfId="21565"/>
    <cellStyle name="XComma 8" xfId="21566"/>
    <cellStyle name="XComma 8 2" xfId="21567"/>
    <cellStyle name="XComma 9" xfId="21568"/>
    <cellStyle name="XCurrency" xfId="21569"/>
    <cellStyle name="XCurrency 0.0" xfId="21570"/>
    <cellStyle name="XCurrency 0.0 10" xfId="21571"/>
    <cellStyle name="XCurrency 0.0 11" xfId="21572"/>
    <cellStyle name="XCurrency 0.0 2" xfId="21573"/>
    <cellStyle name="XCurrency 0.0 2 2" xfId="21574"/>
    <cellStyle name="XCurrency 0.0 3" xfId="21575"/>
    <cellStyle name="XCurrency 0.0 3 2" xfId="21576"/>
    <cellStyle name="XCurrency 0.0 4" xfId="21577"/>
    <cellStyle name="XCurrency 0.0 4 2" xfId="21578"/>
    <cellStyle name="XCurrency 0.0 5" xfId="21579"/>
    <cellStyle name="XCurrency 0.0 5 2" xfId="21580"/>
    <cellStyle name="XCurrency 0.0 6" xfId="21581"/>
    <cellStyle name="XCurrency 0.0 6 2" xfId="21582"/>
    <cellStyle name="XCurrency 0.0 7" xfId="21583"/>
    <cellStyle name="XCurrency 0.0 7 2" xfId="21584"/>
    <cellStyle name="XCurrency 0.0 8" xfId="21585"/>
    <cellStyle name="XCurrency 0.0 8 2" xfId="21586"/>
    <cellStyle name="XCurrency 0.0 9" xfId="21587"/>
    <cellStyle name="XCurrency 0.00" xfId="21588"/>
    <cellStyle name="XCurrency 0.00 10" xfId="21589"/>
    <cellStyle name="XCurrency 0.00 11" xfId="21590"/>
    <cellStyle name="XCurrency 0.00 2" xfId="21591"/>
    <cellStyle name="XCurrency 0.00 2 2" xfId="21592"/>
    <cellStyle name="XCurrency 0.00 3" xfId="21593"/>
    <cellStyle name="XCurrency 0.00 3 2" xfId="21594"/>
    <cellStyle name="XCurrency 0.00 4" xfId="21595"/>
    <cellStyle name="XCurrency 0.00 4 2" xfId="21596"/>
    <cellStyle name="XCurrency 0.00 5" xfId="21597"/>
    <cellStyle name="XCurrency 0.00 5 2" xfId="21598"/>
    <cellStyle name="XCurrency 0.00 6" xfId="21599"/>
    <cellStyle name="XCurrency 0.00 6 2" xfId="21600"/>
    <cellStyle name="XCurrency 0.00 7" xfId="21601"/>
    <cellStyle name="XCurrency 0.00 7 2" xfId="21602"/>
    <cellStyle name="XCurrency 0.00 8" xfId="21603"/>
    <cellStyle name="XCurrency 0.00 8 2" xfId="21604"/>
    <cellStyle name="XCurrency 0.00 9" xfId="21605"/>
    <cellStyle name="XCurrency 0.000" xfId="21606"/>
    <cellStyle name="XCurrency 0.000 10" xfId="21607"/>
    <cellStyle name="XCurrency 0.000 11" xfId="21608"/>
    <cellStyle name="XCurrency 0.000 2" xfId="21609"/>
    <cellStyle name="XCurrency 0.000 2 2" xfId="21610"/>
    <cellStyle name="XCurrency 0.000 3" xfId="21611"/>
    <cellStyle name="XCurrency 0.000 3 2" xfId="21612"/>
    <cellStyle name="XCurrency 0.000 4" xfId="21613"/>
    <cellStyle name="XCurrency 0.000 4 2" xfId="21614"/>
    <cellStyle name="XCurrency 0.000 5" xfId="21615"/>
    <cellStyle name="XCurrency 0.000 5 2" xfId="21616"/>
    <cellStyle name="XCurrency 0.000 6" xfId="21617"/>
    <cellStyle name="XCurrency 0.000 6 2" xfId="21618"/>
    <cellStyle name="XCurrency 0.000 7" xfId="21619"/>
    <cellStyle name="XCurrency 0.000 7 2" xfId="21620"/>
    <cellStyle name="XCurrency 0.000 8" xfId="21621"/>
    <cellStyle name="XCurrency 0.000 8 2" xfId="21622"/>
    <cellStyle name="XCurrency 0.000 9" xfId="21623"/>
    <cellStyle name="XCurrency 10" xfId="21624"/>
    <cellStyle name="XCurrency 11" xfId="21625"/>
    <cellStyle name="XCurrency 12" xfId="21626"/>
    <cellStyle name="XCurrency 13" xfId="21627"/>
    <cellStyle name="XCurrency 14" xfId="21628"/>
    <cellStyle name="XCurrency 15" xfId="21629"/>
    <cellStyle name="XCurrency 16" xfId="21630"/>
    <cellStyle name="XCurrency 17" xfId="21631"/>
    <cellStyle name="XCurrency 18" xfId="21632"/>
    <cellStyle name="XCurrency 19" xfId="21633"/>
    <cellStyle name="XCurrency 2" xfId="21634"/>
    <cellStyle name="XCurrency 2 2" xfId="21635"/>
    <cellStyle name="XCurrency 20" xfId="21636"/>
    <cellStyle name="XCurrency 21" xfId="21637"/>
    <cellStyle name="XCurrency 22" xfId="21638"/>
    <cellStyle name="XCurrency 23" xfId="21639"/>
    <cellStyle name="XCurrency 24" xfId="21640"/>
    <cellStyle name="XCurrency 25" xfId="21641"/>
    <cellStyle name="XCurrency 26" xfId="21642"/>
    <cellStyle name="XCurrency 27" xfId="21643"/>
    <cellStyle name="XCurrency 3" xfId="21644"/>
    <cellStyle name="XCurrency 3 2" xfId="21645"/>
    <cellStyle name="XCurrency 4" xfId="21646"/>
    <cellStyle name="XCurrency 4 2" xfId="21647"/>
    <cellStyle name="XCurrency 5" xfId="21648"/>
    <cellStyle name="XCurrency 5 2" xfId="21649"/>
    <cellStyle name="XCurrency 6" xfId="21650"/>
    <cellStyle name="XCurrency 6 2" xfId="21651"/>
    <cellStyle name="XCurrency 7" xfId="21652"/>
    <cellStyle name="XCurrency 7 2" xfId="21653"/>
    <cellStyle name="XCurrency 8" xfId="21654"/>
    <cellStyle name="XCurrency 8 2" xfId="21655"/>
    <cellStyle name="XCurrency 9" xfId="21656"/>
    <cellStyle name="year" xfId="21657"/>
    <cellStyle name="Year EN" xfId="21658"/>
    <cellStyle name="Year RU" xfId="21659"/>
    <cellStyle name="Years" xfId="21660"/>
    <cellStyle name="Yen" xfId="21661"/>
    <cellStyle name="Zero" xfId="21662"/>
    <cellStyle name="Акцент1 10" xfId="21663"/>
    <cellStyle name="Акцент1 11" xfId="21664"/>
    <cellStyle name="Акцент1 2" xfId="21665"/>
    <cellStyle name="Акцент1 2 2" xfId="21666"/>
    <cellStyle name="Акцент1 2 3" xfId="21667"/>
    <cellStyle name="Акцент1 2 4" xfId="21668"/>
    <cellStyle name="Акцент1 2 5" xfId="21669"/>
    <cellStyle name="Акцент1 2 6" xfId="21670"/>
    <cellStyle name="Акцент1 2 7" xfId="21671"/>
    <cellStyle name="Акцент1 2_Б-2_Цветметремонт" xfId="21672"/>
    <cellStyle name="Акцент1 3" xfId="21673"/>
    <cellStyle name="Акцент1 4" xfId="21674"/>
    <cellStyle name="Акцент1 5" xfId="21675"/>
    <cellStyle name="Акцент1 6" xfId="21676"/>
    <cellStyle name="Акцент1 7" xfId="21677"/>
    <cellStyle name="Акцент1 8" xfId="21678"/>
    <cellStyle name="Акцент1 9" xfId="21679"/>
    <cellStyle name="Акцент2 10" xfId="21680"/>
    <cellStyle name="Акцент2 11" xfId="21681"/>
    <cellStyle name="Акцент2 2" xfId="21682"/>
    <cellStyle name="Акцент2 2 2" xfId="21683"/>
    <cellStyle name="Акцент2 2 3" xfId="21684"/>
    <cellStyle name="Акцент2 2 4" xfId="21685"/>
    <cellStyle name="Акцент2 2 5" xfId="21686"/>
    <cellStyle name="Акцент2 2 6" xfId="21687"/>
    <cellStyle name="Акцент2 2 7" xfId="21688"/>
    <cellStyle name="Акцент2 2_Б-2_Цветметремонт" xfId="21689"/>
    <cellStyle name="Акцент2 3" xfId="21690"/>
    <cellStyle name="Акцент2 4" xfId="21691"/>
    <cellStyle name="Акцент2 5" xfId="21692"/>
    <cellStyle name="Акцент2 6" xfId="21693"/>
    <cellStyle name="Акцент2 7" xfId="21694"/>
    <cellStyle name="Акцент2 8" xfId="21695"/>
    <cellStyle name="Акцент2 9" xfId="21696"/>
    <cellStyle name="Акцент3 10" xfId="21697"/>
    <cellStyle name="Акцент3 11" xfId="21698"/>
    <cellStyle name="Акцент3 2" xfId="21699"/>
    <cellStyle name="Акцент3 2 2" xfId="21700"/>
    <cellStyle name="Акцент3 2 3" xfId="21701"/>
    <cellStyle name="Акцент3 2 4" xfId="21702"/>
    <cellStyle name="Акцент3 2 5" xfId="21703"/>
    <cellStyle name="Акцент3 2 6" xfId="21704"/>
    <cellStyle name="Акцент3 2 7" xfId="21705"/>
    <cellStyle name="Акцент3 2_Б-2_Цветметремонт" xfId="21706"/>
    <cellStyle name="Акцент3 3" xfId="21707"/>
    <cellStyle name="Акцент3 4" xfId="21708"/>
    <cellStyle name="Акцент3 5" xfId="21709"/>
    <cellStyle name="Акцент3 6" xfId="21710"/>
    <cellStyle name="Акцент3 7" xfId="21711"/>
    <cellStyle name="Акцент3 8" xfId="21712"/>
    <cellStyle name="Акцент3 9" xfId="21713"/>
    <cellStyle name="Акцент4 10" xfId="21714"/>
    <cellStyle name="Акцент4 11" xfId="21715"/>
    <cellStyle name="Акцент4 2" xfId="21716"/>
    <cellStyle name="Акцент4 2 2" xfId="21717"/>
    <cellStyle name="Акцент4 2 3" xfId="21718"/>
    <cellStyle name="Акцент4 2 4" xfId="21719"/>
    <cellStyle name="Акцент4 2 5" xfId="21720"/>
    <cellStyle name="Акцент4 2 6" xfId="21721"/>
    <cellStyle name="Акцент4 2 7" xfId="21722"/>
    <cellStyle name="Акцент4 2_Б-2_Цветметремонт" xfId="21723"/>
    <cellStyle name="Акцент4 3" xfId="21724"/>
    <cellStyle name="Акцент4 4" xfId="21725"/>
    <cellStyle name="Акцент4 5" xfId="21726"/>
    <cellStyle name="Акцент4 6" xfId="21727"/>
    <cellStyle name="Акцент4 7" xfId="21728"/>
    <cellStyle name="Акцент4 8" xfId="21729"/>
    <cellStyle name="Акцент4 9" xfId="21730"/>
    <cellStyle name="Акцент5 10" xfId="21731"/>
    <cellStyle name="Акцент5 11" xfId="21732"/>
    <cellStyle name="Акцент5 2" xfId="21733"/>
    <cellStyle name="Акцент5 2 2" xfId="21734"/>
    <cellStyle name="Акцент5 2 3" xfId="21735"/>
    <cellStyle name="Акцент5 2 4" xfId="21736"/>
    <cellStyle name="Акцент5 2 5" xfId="21737"/>
    <cellStyle name="Акцент5 2 6" xfId="21738"/>
    <cellStyle name="Акцент5 2 7" xfId="21739"/>
    <cellStyle name="Акцент5 2_Б-2_Цветметремонт" xfId="21740"/>
    <cellStyle name="Акцент5 3" xfId="21741"/>
    <cellStyle name="Акцент5 4" xfId="21742"/>
    <cellStyle name="Акцент5 5" xfId="21743"/>
    <cellStyle name="Акцент5 6" xfId="21744"/>
    <cellStyle name="Акцент5 7" xfId="21745"/>
    <cellStyle name="Акцент5 8" xfId="21746"/>
    <cellStyle name="Акцент5 9" xfId="21747"/>
    <cellStyle name="Акцент6 10" xfId="21748"/>
    <cellStyle name="Акцент6 11" xfId="21749"/>
    <cellStyle name="Акцент6 2" xfId="21750"/>
    <cellStyle name="Акцент6 2 2" xfId="21751"/>
    <cellStyle name="Акцент6 2 3" xfId="21752"/>
    <cellStyle name="Акцент6 2 4" xfId="21753"/>
    <cellStyle name="Акцент6 2 5" xfId="21754"/>
    <cellStyle name="Акцент6 2 6" xfId="21755"/>
    <cellStyle name="Акцент6 2 7" xfId="21756"/>
    <cellStyle name="Акцент6 2_Б-2_Цветметремонт" xfId="21757"/>
    <cellStyle name="Акцент6 3" xfId="21758"/>
    <cellStyle name="Акцент6 4" xfId="21759"/>
    <cellStyle name="Акцент6 5" xfId="21760"/>
    <cellStyle name="Акцент6 6" xfId="21761"/>
    <cellStyle name="Акцент6 7" xfId="21762"/>
    <cellStyle name="Акцент6 8" xfId="21763"/>
    <cellStyle name="Акцент6 9" xfId="21764"/>
    <cellStyle name="Беззащитный" xfId="21765"/>
    <cellStyle name="Беззащитный 2" xfId="21766"/>
    <cellStyle name="Ввод  2" xfId="21767"/>
    <cellStyle name="Ввод  2 10" xfId="21768"/>
    <cellStyle name="Ввод  2 11" xfId="21769"/>
    <cellStyle name="Ввод  2 12" xfId="21770"/>
    <cellStyle name="Ввод  2 2" xfId="21771"/>
    <cellStyle name="Ввод  2 2 2" xfId="21772"/>
    <cellStyle name="Ввод  2 2 2 10" xfId="21773"/>
    <cellStyle name="Ввод  2 2 2 11" xfId="21774"/>
    <cellStyle name="Ввод  2 2 2 12" xfId="21775"/>
    <cellStyle name="Ввод  2 2 2 13" xfId="21776"/>
    <cellStyle name="Ввод  2 2 2 14" xfId="21777"/>
    <cellStyle name="Ввод  2 2 2 15" xfId="21778"/>
    <cellStyle name="Ввод  2 2 2 16" xfId="21779"/>
    <cellStyle name="Ввод  2 2 2 17" xfId="21780"/>
    <cellStyle name="Ввод  2 2 2 2" xfId="21781"/>
    <cellStyle name="Ввод  2 2 2 2 10" xfId="21782"/>
    <cellStyle name="Ввод  2 2 2 2 11" xfId="21783"/>
    <cellStyle name="Ввод  2 2 2 2 12" xfId="21784"/>
    <cellStyle name="Ввод  2 2 2 2 13" xfId="21785"/>
    <cellStyle name="Ввод  2 2 2 2 14" xfId="21786"/>
    <cellStyle name="Ввод  2 2 2 2 2" xfId="21787"/>
    <cellStyle name="Ввод  2 2 2 2 2 10" xfId="21788"/>
    <cellStyle name="Ввод  2 2 2 2 2 2" xfId="21789"/>
    <cellStyle name="Ввод  2 2 2 2 2 2 2" xfId="21790"/>
    <cellStyle name="Ввод  2 2 2 2 2 2 3" xfId="21791"/>
    <cellStyle name="Ввод  2 2 2 2 2 2 4" xfId="21792"/>
    <cellStyle name="Ввод  2 2 2 2 2 2 5" xfId="21793"/>
    <cellStyle name="Ввод  2 2 2 2 2 2 6" xfId="21794"/>
    <cellStyle name="Ввод  2 2 2 2 2 2 7" xfId="21795"/>
    <cellStyle name="Ввод  2 2 2 2 2 3" xfId="21796"/>
    <cellStyle name="Ввод  2 2 2 2 2 3 2" xfId="21797"/>
    <cellStyle name="Ввод  2 2 2 2 2 3 3" xfId="21798"/>
    <cellStyle name="Ввод  2 2 2 2 2 3 4" xfId="21799"/>
    <cellStyle name="Ввод  2 2 2 2 2 3 5" xfId="21800"/>
    <cellStyle name="Ввод  2 2 2 2 2 3 6" xfId="21801"/>
    <cellStyle name="Ввод  2 2 2 2 2 3 7" xfId="21802"/>
    <cellStyle name="Ввод  2 2 2 2 2 4" xfId="21803"/>
    <cellStyle name="Ввод  2 2 2 2 2 5" xfId="21804"/>
    <cellStyle name="Ввод  2 2 2 2 2 6" xfId="21805"/>
    <cellStyle name="Ввод  2 2 2 2 2 7" xfId="21806"/>
    <cellStyle name="Ввод  2 2 2 2 2 8" xfId="21807"/>
    <cellStyle name="Ввод  2 2 2 2 2 9" xfId="21808"/>
    <cellStyle name="Ввод  2 2 2 2 3" xfId="21809"/>
    <cellStyle name="Ввод  2 2 2 2 3 2" xfId="21810"/>
    <cellStyle name="Ввод  2 2 2 2 3 3" xfId="21811"/>
    <cellStyle name="Ввод  2 2 2 2 3 4" xfId="21812"/>
    <cellStyle name="Ввод  2 2 2 2 3 5" xfId="21813"/>
    <cellStyle name="Ввод  2 2 2 2 3 6" xfId="21814"/>
    <cellStyle name="Ввод  2 2 2 2 3 7" xfId="21815"/>
    <cellStyle name="Ввод  2 2 2 2 4" xfId="21816"/>
    <cellStyle name="Ввод  2 2 2 2 4 2" xfId="21817"/>
    <cellStyle name="Ввод  2 2 2 2 4 3" xfId="21818"/>
    <cellStyle name="Ввод  2 2 2 2 4 4" xfId="21819"/>
    <cellStyle name="Ввод  2 2 2 2 4 5" xfId="21820"/>
    <cellStyle name="Ввод  2 2 2 2 4 6" xfId="21821"/>
    <cellStyle name="Ввод  2 2 2 2 4 7" xfId="21822"/>
    <cellStyle name="Ввод  2 2 2 2 5" xfId="21823"/>
    <cellStyle name="Ввод  2 2 2 2 6" xfId="21824"/>
    <cellStyle name="Ввод  2 2 2 2 7" xfId="21825"/>
    <cellStyle name="Ввод  2 2 2 2 8" xfId="21826"/>
    <cellStyle name="Ввод  2 2 2 2 9" xfId="21827"/>
    <cellStyle name="Ввод  2 2 2 3" xfId="21828"/>
    <cellStyle name="Ввод  2 2 2 3 10" xfId="21829"/>
    <cellStyle name="Ввод  2 2 2 3 11" xfId="21830"/>
    <cellStyle name="Ввод  2 2 2 3 12" xfId="21831"/>
    <cellStyle name="Ввод  2 2 2 3 13" xfId="21832"/>
    <cellStyle name="Ввод  2 2 2 3 14" xfId="21833"/>
    <cellStyle name="Ввод  2 2 2 3 2" xfId="21834"/>
    <cellStyle name="Ввод  2 2 2 3 2 10" xfId="21835"/>
    <cellStyle name="Ввод  2 2 2 3 2 2" xfId="21836"/>
    <cellStyle name="Ввод  2 2 2 3 2 2 2" xfId="21837"/>
    <cellStyle name="Ввод  2 2 2 3 2 2 3" xfId="21838"/>
    <cellStyle name="Ввод  2 2 2 3 2 2 4" xfId="21839"/>
    <cellStyle name="Ввод  2 2 2 3 2 2 5" xfId="21840"/>
    <cellStyle name="Ввод  2 2 2 3 2 2 6" xfId="21841"/>
    <cellStyle name="Ввод  2 2 2 3 2 2 7" xfId="21842"/>
    <cellStyle name="Ввод  2 2 2 3 2 3" xfId="21843"/>
    <cellStyle name="Ввод  2 2 2 3 2 3 2" xfId="21844"/>
    <cellStyle name="Ввод  2 2 2 3 2 3 3" xfId="21845"/>
    <cellStyle name="Ввод  2 2 2 3 2 3 4" xfId="21846"/>
    <cellStyle name="Ввод  2 2 2 3 2 3 5" xfId="21847"/>
    <cellStyle name="Ввод  2 2 2 3 2 3 6" xfId="21848"/>
    <cellStyle name="Ввод  2 2 2 3 2 3 7" xfId="21849"/>
    <cellStyle name="Ввод  2 2 2 3 2 4" xfId="21850"/>
    <cellStyle name="Ввод  2 2 2 3 2 5" xfId="21851"/>
    <cellStyle name="Ввод  2 2 2 3 2 6" xfId="21852"/>
    <cellStyle name="Ввод  2 2 2 3 2 7" xfId="21853"/>
    <cellStyle name="Ввод  2 2 2 3 2 8" xfId="21854"/>
    <cellStyle name="Ввод  2 2 2 3 2 9" xfId="21855"/>
    <cellStyle name="Ввод  2 2 2 3 3" xfId="21856"/>
    <cellStyle name="Ввод  2 2 2 3 3 2" xfId="21857"/>
    <cellStyle name="Ввод  2 2 2 3 3 3" xfId="21858"/>
    <cellStyle name="Ввод  2 2 2 3 3 4" xfId="21859"/>
    <cellStyle name="Ввод  2 2 2 3 3 5" xfId="21860"/>
    <cellStyle name="Ввод  2 2 2 3 3 6" xfId="21861"/>
    <cellStyle name="Ввод  2 2 2 3 3 7" xfId="21862"/>
    <cellStyle name="Ввод  2 2 2 3 4" xfId="21863"/>
    <cellStyle name="Ввод  2 2 2 3 4 2" xfId="21864"/>
    <cellStyle name="Ввод  2 2 2 3 4 3" xfId="21865"/>
    <cellStyle name="Ввод  2 2 2 3 4 4" xfId="21866"/>
    <cellStyle name="Ввод  2 2 2 3 4 5" xfId="21867"/>
    <cellStyle name="Ввод  2 2 2 3 4 6" xfId="21868"/>
    <cellStyle name="Ввод  2 2 2 3 4 7" xfId="21869"/>
    <cellStyle name="Ввод  2 2 2 3 5" xfId="21870"/>
    <cellStyle name="Ввод  2 2 2 3 6" xfId="21871"/>
    <cellStyle name="Ввод  2 2 2 3 7" xfId="21872"/>
    <cellStyle name="Ввод  2 2 2 3 8" xfId="21873"/>
    <cellStyle name="Ввод  2 2 2 3 9" xfId="21874"/>
    <cellStyle name="Ввод  2 2 2 4" xfId="21875"/>
    <cellStyle name="Ввод  2 2 2 4 10" xfId="21876"/>
    <cellStyle name="Ввод  2 2 2 4 11" xfId="21877"/>
    <cellStyle name="Ввод  2 2 2 4 12" xfId="21878"/>
    <cellStyle name="Ввод  2 2 2 4 13" xfId="21879"/>
    <cellStyle name="Ввод  2 2 2 4 14" xfId="21880"/>
    <cellStyle name="Ввод  2 2 2 4 2" xfId="21881"/>
    <cellStyle name="Ввод  2 2 2 4 2 10" xfId="21882"/>
    <cellStyle name="Ввод  2 2 2 4 2 2" xfId="21883"/>
    <cellStyle name="Ввод  2 2 2 4 2 2 2" xfId="21884"/>
    <cellStyle name="Ввод  2 2 2 4 2 2 3" xfId="21885"/>
    <cellStyle name="Ввод  2 2 2 4 2 2 4" xfId="21886"/>
    <cellStyle name="Ввод  2 2 2 4 2 2 5" xfId="21887"/>
    <cellStyle name="Ввод  2 2 2 4 2 2 6" xfId="21888"/>
    <cellStyle name="Ввод  2 2 2 4 2 2 7" xfId="21889"/>
    <cellStyle name="Ввод  2 2 2 4 2 3" xfId="21890"/>
    <cellStyle name="Ввод  2 2 2 4 2 3 2" xfId="21891"/>
    <cellStyle name="Ввод  2 2 2 4 2 3 3" xfId="21892"/>
    <cellStyle name="Ввод  2 2 2 4 2 3 4" xfId="21893"/>
    <cellStyle name="Ввод  2 2 2 4 2 3 5" xfId="21894"/>
    <cellStyle name="Ввод  2 2 2 4 2 3 6" xfId="21895"/>
    <cellStyle name="Ввод  2 2 2 4 2 3 7" xfId="21896"/>
    <cellStyle name="Ввод  2 2 2 4 2 4" xfId="21897"/>
    <cellStyle name="Ввод  2 2 2 4 2 5" xfId="21898"/>
    <cellStyle name="Ввод  2 2 2 4 2 6" xfId="21899"/>
    <cellStyle name="Ввод  2 2 2 4 2 7" xfId="21900"/>
    <cellStyle name="Ввод  2 2 2 4 2 8" xfId="21901"/>
    <cellStyle name="Ввод  2 2 2 4 2 9" xfId="21902"/>
    <cellStyle name="Ввод  2 2 2 4 3" xfId="21903"/>
    <cellStyle name="Ввод  2 2 2 4 3 2" xfId="21904"/>
    <cellStyle name="Ввод  2 2 2 4 3 3" xfId="21905"/>
    <cellStyle name="Ввод  2 2 2 4 3 4" xfId="21906"/>
    <cellStyle name="Ввод  2 2 2 4 3 5" xfId="21907"/>
    <cellStyle name="Ввод  2 2 2 4 3 6" xfId="21908"/>
    <cellStyle name="Ввод  2 2 2 4 3 7" xfId="21909"/>
    <cellStyle name="Ввод  2 2 2 4 4" xfId="21910"/>
    <cellStyle name="Ввод  2 2 2 4 4 2" xfId="21911"/>
    <cellStyle name="Ввод  2 2 2 4 4 3" xfId="21912"/>
    <cellStyle name="Ввод  2 2 2 4 4 4" xfId="21913"/>
    <cellStyle name="Ввод  2 2 2 4 4 5" xfId="21914"/>
    <cellStyle name="Ввод  2 2 2 4 4 6" xfId="21915"/>
    <cellStyle name="Ввод  2 2 2 4 4 7" xfId="21916"/>
    <cellStyle name="Ввод  2 2 2 4 5" xfId="21917"/>
    <cellStyle name="Ввод  2 2 2 4 6" xfId="21918"/>
    <cellStyle name="Ввод  2 2 2 4 7" xfId="21919"/>
    <cellStyle name="Ввод  2 2 2 4 8" xfId="21920"/>
    <cellStyle name="Ввод  2 2 2 4 9" xfId="21921"/>
    <cellStyle name="Ввод  2 2 2 5" xfId="21922"/>
    <cellStyle name="Ввод  2 2 2 5 10" xfId="21923"/>
    <cellStyle name="Ввод  2 2 2 5 11" xfId="21924"/>
    <cellStyle name="Ввод  2 2 2 5 12" xfId="21925"/>
    <cellStyle name="Ввод  2 2 2 5 13" xfId="21926"/>
    <cellStyle name="Ввод  2 2 2 5 14" xfId="21927"/>
    <cellStyle name="Ввод  2 2 2 5 2" xfId="21928"/>
    <cellStyle name="Ввод  2 2 2 5 2 10" xfId="21929"/>
    <cellStyle name="Ввод  2 2 2 5 2 2" xfId="21930"/>
    <cellStyle name="Ввод  2 2 2 5 2 2 2" xfId="21931"/>
    <cellStyle name="Ввод  2 2 2 5 2 2 3" xfId="21932"/>
    <cellStyle name="Ввод  2 2 2 5 2 2 4" xfId="21933"/>
    <cellStyle name="Ввод  2 2 2 5 2 2 5" xfId="21934"/>
    <cellStyle name="Ввод  2 2 2 5 2 2 6" xfId="21935"/>
    <cellStyle name="Ввод  2 2 2 5 2 2 7" xfId="21936"/>
    <cellStyle name="Ввод  2 2 2 5 2 3" xfId="21937"/>
    <cellStyle name="Ввод  2 2 2 5 2 3 2" xfId="21938"/>
    <cellStyle name="Ввод  2 2 2 5 2 3 3" xfId="21939"/>
    <cellStyle name="Ввод  2 2 2 5 2 3 4" xfId="21940"/>
    <cellStyle name="Ввод  2 2 2 5 2 3 5" xfId="21941"/>
    <cellStyle name="Ввод  2 2 2 5 2 3 6" xfId="21942"/>
    <cellStyle name="Ввод  2 2 2 5 2 3 7" xfId="21943"/>
    <cellStyle name="Ввод  2 2 2 5 2 4" xfId="21944"/>
    <cellStyle name="Ввод  2 2 2 5 2 5" xfId="21945"/>
    <cellStyle name="Ввод  2 2 2 5 2 6" xfId="21946"/>
    <cellStyle name="Ввод  2 2 2 5 2 7" xfId="21947"/>
    <cellStyle name="Ввод  2 2 2 5 2 8" xfId="21948"/>
    <cellStyle name="Ввод  2 2 2 5 2 9" xfId="21949"/>
    <cellStyle name="Ввод  2 2 2 5 3" xfId="21950"/>
    <cellStyle name="Ввод  2 2 2 5 3 2" xfId="21951"/>
    <cellStyle name="Ввод  2 2 2 5 3 3" xfId="21952"/>
    <cellStyle name="Ввод  2 2 2 5 3 4" xfId="21953"/>
    <cellStyle name="Ввод  2 2 2 5 3 5" xfId="21954"/>
    <cellStyle name="Ввод  2 2 2 5 3 6" xfId="21955"/>
    <cellStyle name="Ввод  2 2 2 5 3 7" xfId="21956"/>
    <cellStyle name="Ввод  2 2 2 5 4" xfId="21957"/>
    <cellStyle name="Ввод  2 2 2 5 4 2" xfId="21958"/>
    <cellStyle name="Ввод  2 2 2 5 4 3" xfId="21959"/>
    <cellStyle name="Ввод  2 2 2 5 4 4" xfId="21960"/>
    <cellStyle name="Ввод  2 2 2 5 4 5" xfId="21961"/>
    <cellStyle name="Ввод  2 2 2 5 4 6" xfId="21962"/>
    <cellStyle name="Ввод  2 2 2 5 4 7" xfId="21963"/>
    <cellStyle name="Ввод  2 2 2 5 5" xfId="21964"/>
    <cellStyle name="Ввод  2 2 2 5 6" xfId="21965"/>
    <cellStyle name="Ввод  2 2 2 5 7" xfId="21966"/>
    <cellStyle name="Ввод  2 2 2 5 8" xfId="21967"/>
    <cellStyle name="Ввод  2 2 2 5 9" xfId="21968"/>
    <cellStyle name="Ввод  2 2 2 6" xfId="21969"/>
    <cellStyle name="Ввод  2 2 2 6 10" xfId="21970"/>
    <cellStyle name="Ввод  2 2 2 6 2" xfId="21971"/>
    <cellStyle name="Ввод  2 2 2 6 2 2" xfId="21972"/>
    <cellStyle name="Ввод  2 2 2 6 2 3" xfId="21973"/>
    <cellStyle name="Ввод  2 2 2 6 2 4" xfId="21974"/>
    <cellStyle name="Ввод  2 2 2 6 2 5" xfId="21975"/>
    <cellStyle name="Ввод  2 2 2 6 2 6" xfId="21976"/>
    <cellStyle name="Ввод  2 2 2 6 2 7" xfId="21977"/>
    <cellStyle name="Ввод  2 2 2 6 3" xfId="21978"/>
    <cellStyle name="Ввод  2 2 2 6 3 2" xfId="21979"/>
    <cellStyle name="Ввод  2 2 2 6 3 3" xfId="21980"/>
    <cellStyle name="Ввод  2 2 2 6 3 4" xfId="21981"/>
    <cellStyle name="Ввод  2 2 2 6 3 5" xfId="21982"/>
    <cellStyle name="Ввод  2 2 2 6 3 6" xfId="21983"/>
    <cellStyle name="Ввод  2 2 2 6 3 7" xfId="21984"/>
    <cellStyle name="Ввод  2 2 2 6 4" xfId="21985"/>
    <cellStyle name="Ввод  2 2 2 6 5" xfId="21986"/>
    <cellStyle name="Ввод  2 2 2 6 6" xfId="21987"/>
    <cellStyle name="Ввод  2 2 2 6 7" xfId="21988"/>
    <cellStyle name="Ввод  2 2 2 6 8" xfId="21989"/>
    <cellStyle name="Ввод  2 2 2 6 9" xfId="21990"/>
    <cellStyle name="Ввод  2 2 2 7" xfId="21991"/>
    <cellStyle name="Ввод  2 2 2 7 2" xfId="21992"/>
    <cellStyle name="Ввод  2 2 2 7 3" xfId="21993"/>
    <cellStyle name="Ввод  2 2 2 7 4" xfId="21994"/>
    <cellStyle name="Ввод  2 2 2 7 5" xfId="21995"/>
    <cellStyle name="Ввод  2 2 2 7 6" xfId="21996"/>
    <cellStyle name="Ввод  2 2 2 7 7" xfId="21997"/>
    <cellStyle name="Ввод  2 2 2 8" xfId="21998"/>
    <cellStyle name="Ввод  2 2 2 8 2" xfId="21999"/>
    <cellStyle name="Ввод  2 2 2 8 3" xfId="22000"/>
    <cellStyle name="Ввод  2 2 2 8 4" xfId="22001"/>
    <cellStyle name="Ввод  2 2 2 8 5" xfId="22002"/>
    <cellStyle name="Ввод  2 2 2 8 6" xfId="22003"/>
    <cellStyle name="Ввод  2 2 2 8 7" xfId="22004"/>
    <cellStyle name="Ввод  2 2 2 9" xfId="22005"/>
    <cellStyle name="Ввод  2 2 3" xfId="22006"/>
    <cellStyle name="Ввод  2 2 3 10" xfId="22007"/>
    <cellStyle name="Ввод  2 2 3 11" xfId="22008"/>
    <cellStyle name="Ввод  2 2 3 12" xfId="22009"/>
    <cellStyle name="Ввод  2 2 3 13" xfId="22010"/>
    <cellStyle name="Ввод  2 2 3 14" xfId="22011"/>
    <cellStyle name="Ввод  2 2 3 15" xfId="22012"/>
    <cellStyle name="Ввод  2 2 3 2" xfId="22013"/>
    <cellStyle name="Ввод  2 2 3 2 10" xfId="22014"/>
    <cellStyle name="Ввод  2 2 3 2 11" xfId="22015"/>
    <cellStyle name="Ввод  2 2 3 2 12" xfId="22016"/>
    <cellStyle name="Ввод  2 2 3 2 13" xfId="22017"/>
    <cellStyle name="Ввод  2 2 3 2 14" xfId="22018"/>
    <cellStyle name="Ввод  2 2 3 2 2" xfId="22019"/>
    <cellStyle name="Ввод  2 2 3 2 2 10" xfId="22020"/>
    <cellStyle name="Ввод  2 2 3 2 2 2" xfId="22021"/>
    <cellStyle name="Ввод  2 2 3 2 2 2 2" xfId="22022"/>
    <cellStyle name="Ввод  2 2 3 2 2 2 3" xfId="22023"/>
    <cellStyle name="Ввод  2 2 3 2 2 2 4" xfId="22024"/>
    <cellStyle name="Ввод  2 2 3 2 2 2 5" xfId="22025"/>
    <cellStyle name="Ввод  2 2 3 2 2 2 6" xfId="22026"/>
    <cellStyle name="Ввод  2 2 3 2 2 2 7" xfId="22027"/>
    <cellStyle name="Ввод  2 2 3 2 2 3" xfId="22028"/>
    <cellStyle name="Ввод  2 2 3 2 2 3 2" xfId="22029"/>
    <cellStyle name="Ввод  2 2 3 2 2 3 3" xfId="22030"/>
    <cellStyle name="Ввод  2 2 3 2 2 3 4" xfId="22031"/>
    <cellStyle name="Ввод  2 2 3 2 2 3 5" xfId="22032"/>
    <cellStyle name="Ввод  2 2 3 2 2 3 6" xfId="22033"/>
    <cellStyle name="Ввод  2 2 3 2 2 3 7" xfId="22034"/>
    <cellStyle name="Ввод  2 2 3 2 2 4" xfId="22035"/>
    <cellStyle name="Ввод  2 2 3 2 2 5" xfId="22036"/>
    <cellStyle name="Ввод  2 2 3 2 2 6" xfId="22037"/>
    <cellStyle name="Ввод  2 2 3 2 2 7" xfId="22038"/>
    <cellStyle name="Ввод  2 2 3 2 2 8" xfId="22039"/>
    <cellStyle name="Ввод  2 2 3 2 2 9" xfId="22040"/>
    <cellStyle name="Ввод  2 2 3 2 3" xfId="22041"/>
    <cellStyle name="Ввод  2 2 3 2 3 2" xfId="22042"/>
    <cellStyle name="Ввод  2 2 3 2 3 3" xfId="22043"/>
    <cellStyle name="Ввод  2 2 3 2 3 4" xfId="22044"/>
    <cellStyle name="Ввод  2 2 3 2 3 5" xfId="22045"/>
    <cellStyle name="Ввод  2 2 3 2 3 6" xfId="22046"/>
    <cellStyle name="Ввод  2 2 3 2 3 7" xfId="22047"/>
    <cellStyle name="Ввод  2 2 3 2 4" xfId="22048"/>
    <cellStyle name="Ввод  2 2 3 2 4 2" xfId="22049"/>
    <cellStyle name="Ввод  2 2 3 2 4 3" xfId="22050"/>
    <cellStyle name="Ввод  2 2 3 2 4 4" xfId="22051"/>
    <cellStyle name="Ввод  2 2 3 2 4 5" xfId="22052"/>
    <cellStyle name="Ввод  2 2 3 2 4 6" xfId="22053"/>
    <cellStyle name="Ввод  2 2 3 2 4 7" xfId="22054"/>
    <cellStyle name="Ввод  2 2 3 2 5" xfId="22055"/>
    <cellStyle name="Ввод  2 2 3 2 6" xfId="22056"/>
    <cellStyle name="Ввод  2 2 3 2 7" xfId="22057"/>
    <cellStyle name="Ввод  2 2 3 2 8" xfId="22058"/>
    <cellStyle name="Ввод  2 2 3 2 9" xfId="22059"/>
    <cellStyle name="Ввод  2 2 3 3" xfId="22060"/>
    <cellStyle name="Ввод  2 2 3 3 10" xfId="22061"/>
    <cellStyle name="Ввод  2 2 3 3 11" xfId="22062"/>
    <cellStyle name="Ввод  2 2 3 3 12" xfId="22063"/>
    <cellStyle name="Ввод  2 2 3 3 13" xfId="22064"/>
    <cellStyle name="Ввод  2 2 3 3 14" xfId="22065"/>
    <cellStyle name="Ввод  2 2 3 3 2" xfId="22066"/>
    <cellStyle name="Ввод  2 2 3 3 2 10" xfId="22067"/>
    <cellStyle name="Ввод  2 2 3 3 2 2" xfId="22068"/>
    <cellStyle name="Ввод  2 2 3 3 2 2 2" xfId="22069"/>
    <cellStyle name="Ввод  2 2 3 3 2 2 3" xfId="22070"/>
    <cellStyle name="Ввод  2 2 3 3 2 2 4" xfId="22071"/>
    <cellStyle name="Ввод  2 2 3 3 2 2 5" xfId="22072"/>
    <cellStyle name="Ввод  2 2 3 3 2 2 6" xfId="22073"/>
    <cellStyle name="Ввод  2 2 3 3 2 2 7" xfId="22074"/>
    <cellStyle name="Ввод  2 2 3 3 2 3" xfId="22075"/>
    <cellStyle name="Ввод  2 2 3 3 2 3 2" xfId="22076"/>
    <cellStyle name="Ввод  2 2 3 3 2 3 3" xfId="22077"/>
    <cellStyle name="Ввод  2 2 3 3 2 3 4" xfId="22078"/>
    <cellStyle name="Ввод  2 2 3 3 2 3 5" xfId="22079"/>
    <cellStyle name="Ввод  2 2 3 3 2 3 6" xfId="22080"/>
    <cellStyle name="Ввод  2 2 3 3 2 3 7" xfId="22081"/>
    <cellStyle name="Ввод  2 2 3 3 2 4" xfId="22082"/>
    <cellStyle name="Ввод  2 2 3 3 2 5" xfId="22083"/>
    <cellStyle name="Ввод  2 2 3 3 2 6" xfId="22084"/>
    <cellStyle name="Ввод  2 2 3 3 2 7" xfId="22085"/>
    <cellStyle name="Ввод  2 2 3 3 2 8" xfId="22086"/>
    <cellStyle name="Ввод  2 2 3 3 2 9" xfId="22087"/>
    <cellStyle name="Ввод  2 2 3 3 3" xfId="22088"/>
    <cellStyle name="Ввод  2 2 3 3 3 2" xfId="22089"/>
    <cellStyle name="Ввод  2 2 3 3 3 3" xfId="22090"/>
    <cellStyle name="Ввод  2 2 3 3 3 4" xfId="22091"/>
    <cellStyle name="Ввод  2 2 3 3 3 5" xfId="22092"/>
    <cellStyle name="Ввод  2 2 3 3 3 6" xfId="22093"/>
    <cellStyle name="Ввод  2 2 3 3 3 7" xfId="22094"/>
    <cellStyle name="Ввод  2 2 3 3 4" xfId="22095"/>
    <cellStyle name="Ввод  2 2 3 3 4 2" xfId="22096"/>
    <cellStyle name="Ввод  2 2 3 3 4 3" xfId="22097"/>
    <cellStyle name="Ввод  2 2 3 3 4 4" xfId="22098"/>
    <cellStyle name="Ввод  2 2 3 3 4 5" xfId="22099"/>
    <cellStyle name="Ввод  2 2 3 3 4 6" xfId="22100"/>
    <cellStyle name="Ввод  2 2 3 3 4 7" xfId="22101"/>
    <cellStyle name="Ввод  2 2 3 3 5" xfId="22102"/>
    <cellStyle name="Ввод  2 2 3 3 6" xfId="22103"/>
    <cellStyle name="Ввод  2 2 3 3 7" xfId="22104"/>
    <cellStyle name="Ввод  2 2 3 3 8" xfId="22105"/>
    <cellStyle name="Ввод  2 2 3 3 9" xfId="22106"/>
    <cellStyle name="Ввод  2 2 3 4" xfId="22107"/>
    <cellStyle name="Ввод  2 2 3 4 10" xfId="22108"/>
    <cellStyle name="Ввод  2 2 3 4 11" xfId="22109"/>
    <cellStyle name="Ввод  2 2 3 4 12" xfId="22110"/>
    <cellStyle name="Ввод  2 2 3 4 13" xfId="22111"/>
    <cellStyle name="Ввод  2 2 3 4 14" xfId="22112"/>
    <cellStyle name="Ввод  2 2 3 4 2" xfId="22113"/>
    <cellStyle name="Ввод  2 2 3 4 2 10" xfId="22114"/>
    <cellStyle name="Ввод  2 2 3 4 2 2" xfId="22115"/>
    <cellStyle name="Ввод  2 2 3 4 2 2 2" xfId="22116"/>
    <cellStyle name="Ввод  2 2 3 4 2 2 3" xfId="22117"/>
    <cellStyle name="Ввод  2 2 3 4 2 2 4" xfId="22118"/>
    <cellStyle name="Ввод  2 2 3 4 2 2 5" xfId="22119"/>
    <cellStyle name="Ввод  2 2 3 4 2 2 6" xfId="22120"/>
    <cellStyle name="Ввод  2 2 3 4 2 2 7" xfId="22121"/>
    <cellStyle name="Ввод  2 2 3 4 2 3" xfId="22122"/>
    <cellStyle name="Ввод  2 2 3 4 2 3 2" xfId="22123"/>
    <cellStyle name="Ввод  2 2 3 4 2 3 3" xfId="22124"/>
    <cellStyle name="Ввод  2 2 3 4 2 3 4" xfId="22125"/>
    <cellStyle name="Ввод  2 2 3 4 2 3 5" xfId="22126"/>
    <cellStyle name="Ввод  2 2 3 4 2 3 6" xfId="22127"/>
    <cellStyle name="Ввод  2 2 3 4 2 3 7" xfId="22128"/>
    <cellStyle name="Ввод  2 2 3 4 2 4" xfId="22129"/>
    <cellStyle name="Ввод  2 2 3 4 2 5" xfId="22130"/>
    <cellStyle name="Ввод  2 2 3 4 2 6" xfId="22131"/>
    <cellStyle name="Ввод  2 2 3 4 2 7" xfId="22132"/>
    <cellStyle name="Ввод  2 2 3 4 2 8" xfId="22133"/>
    <cellStyle name="Ввод  2 2 3 4 2 9" xfId="22134"/>
    <cellStyle name="Ввод  2 2 3 4 3" xfId="22135"/>
    <cellStyle name="Ввод  2 2 3 4 3 2" xfId="22136"/>
    <cellStyle name="Ввод  2 2 3 4 3 3" xfId="22137"/>
    <cellStyle name="Ввод  2 2 3 4 3 4" xfId="22138"/>
    <cellStyle name="Ввод  2 2 3 4 3 5" xfId="22139"/>
    <cellStyle name="Ввод  2 2 3 4 3 6" xfId="22140"/>
    <cellStyle name="Ввод  2 2 3 4 3 7" xfId="22141"/>
    <cellStyle name="Ввод  2 2 3 4 4" xfId="22142"/>
    <cellStyle name="Ввод  2 2 3 4 4 2" xfId="22143"/>
    <cellStyle name="Ввод  2 2 3 4 4 3" xfId="22144"/>
    <cellStyle name="Ввод  2 2 3 4 4 4" xfId="22145"/>
    <cellStyle name="Ввод  2 2 3 4 4 5" xfId="22146"/>
    <cellStyle name="Ввод  2 2 3 4 4 6" xfId="22147"/>
    <cellStyle name="Ввод  2 2 3 4 4 7" xfId="22148"/>
    <cellStyle name="Ввод  2 2 3 4 5" xfId="22149"/>
    <cellStyle name="Ввод  2 2 3 4 6" xfId="22150"/>
    <cellStyle name="Ввод  2 2 3 4 7" xfId="22151"/>
    <cellStyle name="Ввод  2 2 3 4 8" xfId="22152"/>
    <cellStyle name="Ввод  2 2 3 4 9" xfId="22153"/>
    <cellStyle name="Ввод  2 2 3 5" xfId="22154"/>
    <cellStyle name="Ввод  2 2 3 5 10" xfId="22155"/>
    <cellStyle name="Ввод  2 2 3 5 11" xfId="22156"/>
    <cellStyle name="Ввод  2 2 3 5 12" xfId="22157"/>
    <cellStyle name="Ввод  2 2 3 5 13" xfId="22158"/>
    <cellStyle name="Ввод  2 2 3 5 14" xfId="22159"/>
    <cellStyle name="Ввод  2 2 3 5 2" xfId="22160"/>
    <cellStyle name="Ввод  2 2 3 5 2 10" xfId="22161"/>
    <cellStyle name="Ввод  2 2 3 5 2 2" xfId="22162"/>
    <cellStyle name="Ввод  2 2 3 5 2 2 2" xfId="22163"/>
    <cellStyle name="Ввод  2 2 3 5 2 2 3" xfId="22164"/>
    <cellStyle name="Ввод  2 2 3 5 2 2 4" xfId="22165"/>
    <cellStyle name="Ввод  2 2 3 5 2 2 5" xfId="22166"/>
    <cellStyle name="Ввод  2 2 3 5 2 2 6" xfId="22167"/>
    <cellStyle name="Ввод  2 2 3 5 2 2 7" xfId="22168"/>
    <cellStyle name="Ввод  2 2 3 5 2 3" xfId="22169"/>
    <cellStyle name="Ввод  2 2 3 5 2 3 2" xfId="22170"/>
    <cellStyle name="Ввод  2 2 3 5 2 3 3" xfId="22171"/>
    <cellStyle name="Ввод  2 2 3 5 2 3 4" xfId="22172"/>
    <cellStyle name="Ввод  2 2 3 5 2 3 5" xfId="22173"/>
    <cellStyle name="Ввод  2 2 3 5 2 3 6" xfId="22174"/>
    <cellStyle name="Ввод  2 2 3 5 2 3 7" xfId="22175"/>
    <cellStyle name="Ввод  2 2 3 5 2 4" xfId="22176"/>
    <cellStyle name="Ввод  2 2 3 5 2 5" xfId="22177"/>
    <cellStyle name="Ввод  2 2 3 5 2 6" xfId="22178"/>
    <cellStyle name="Ввод  2 2 3 5 2 7" xfId="22179"/>
    <cellStyle name="Ввод  2 2 3 5 2 8" xfId="22180"/>
    <cellStyle name="Ввод  2 2 3 5 2 9" xfId="22181"/>
    <cellStyle name="Ввод  2 2 3 5 3" xfId="22182"/>
    <cellStyle name="Ввод  2 2 3 5 3 2" xfId="22183"/>
    <cellStyle name="Ввод  2 2 3 5 3 3" xfId="22184"/>
    <cellStyle name="Ввод  2 2 3 5 3 4" xfId="22185"/>
    <cellStyle name="Ввод  2 2 3 5 3 5" xfId="22186"/>
    <cellStyle name="Ввод  2 2 3 5 3 6" xfId="22187"/>
    <cellStyle name="Ввод  2 2 3 5 3 7" xfId="22188"/>
    <cellStyle name="Ввод  2 2 3 5 4" xfId="22189"/>
    <cellStyle name="Ввод  2 2 3 5 4 2" xfId="22190"/>
    <cellStyle name="Ввод  2 2 3 5 4 3" xfId="22191"/>
    <cellStyle name="Ввод  2 2 3 5 4 4" xfId="22192"/>
    <cellStyle name="Ввод  2 2 3 5 4 5" xfId="22193"/>
    <cellStyle name="Ввод  2 2 3 5 4 6" xfId="22194"/>
    <cellStyle name="Ввод  2 2 3 5 4 7" xfId="22195"/>
    <cellStyle name="Ввод  2 2 3 5 5" xfId="22196"/>
    <cellStyle name="Ввод  2 2 3 5 6" xfId="22197"/>
    <cellStyle name="Ввод  2 2 3 5 7" xfId="22198"/>
    <cellStyle name="Ввод  2 2 3 5 8" xfId="22199"/>
    <cellStyle name="Ввод  2 2 3 5 9" xfId="22200"/>
    <cellStyle name="Ввод  2 2 3 6" xfId="22201"/>
    <cellStyle name="Ввод  2 2 3 6 10" xfId="22202"/>
    <cellStyle name="Ввод  2 2 3 6 2" xfId="22203"/>
    <cellStyle name="Ввод  2 2 3 6 2 2" xfId="22204"/>
    <cellStyle name="Ввод  2 2 3 6 2 3" xfId="22205"/>
    <cellStyle name="Ввод  2 2 3 6 2 4" xfId="22206"/>
    <cellStyle name="Ввод  2 2 3 6 2 5" xfId="22207"/>
    <cellStyle name="Ввод  2 2 3 6 2 6" xfId="22208"/>
    <cellStyle name="Ввод  2 2 3 6 2 7" xfId="22209"/>
    <cellStyle name="Ввод  2 2 3 6 3" xfId="22210"/>
    <cellStyle name="Ввод  2 2 3 6 3 2" xfId="22211"/>
    <cellStyle name="Ввод  2 2 3 6 3 3" xfId="22212"/>
    <cellStyle name="Ввод  2 2 3 6 3 4" xfId="22213"/>
    <cellStyle name="Ввод  2 2 3 6 3 5" xfId="22214"/>
    <cellStyle name="Ввод  2 2 3 6 3 6" xfId="22215"/>
    <cellStyle name="Ввод  2 2 3 6 3 7" xfId="22216"/>
    <cellStyle name="Ввод  2 2 3 6 4" xfId="22217"/>
    <cellStyle name="Ввод  2 2 3 6 5" xfId="22218"/>
    <cellStyle name="Ввод  2 2 3 6 6" xfId="22219"/>
    <cellStyle name="Ввод  2 2 3 6 7" xfId="22220"/>
    <cellStyle name="Ввод  2 2 3 6 8" xfId="22221"/>
    <cellStyle name="Ввод  2 2 3 6 9" xfId="22222"/>
    <cellStyle name="Ввод  2 2 3 7" xfId="22223"/>
    <cellStyle name="Ввод  2 2 3 7 2" xfId="22224"/>
    <cellStyle name="Ввод  2 2 3 7 3" xfId="22225"/>
    <cellStyle name="Ввод  2 2 3 7 4" xfId="22226"/>
    <cellStyle name="Ввод  2 2 3 7 5" xfId="22227"/>
    <cellStyle name="Ввод  2 2 3 7 6" xfId="22228"/>
    <cellStyle name="Ввод  2 2 3 7 7" xfId="22229"/>
    <cellStyle name="Ввод  2 2 3 8" xfId="22230"/>
    <cellStyle name="Ввод  2 2 3 8 2" xfId="22231"/>
    <cellStyle name="Ввод  2 2 3 8 3" xfId="22232"/>
    <cellStyle name="Ввод  2 2 3 8 4" xfId="22233"/>
    <cellStyle name="Ввод  2 2 3 8 5" xfId="22234"/>
    <cellStyle name="Ввод  2 2 3 8 6" xfId="22235"/>
    <cellStyle name="Ввод  2 2 3 8 7" xfId="22236"/>
    <cellStyle name="Ввод  2 2 3 9" xfId="22237"/>
    <cellStyle name="Ввод  2 2 4" xfId="22238"/>
    <cellStyle name="Ввод  2 2 4 10" xfId="22239"/>
    <cellStyle name="Ввод  2 2 4 11" xfId="22240"/>
    <cellStyle name="Ввод  2 2 4 12" xfId="22241"/>
    <cellStyle name="Ввод  2 2 4 13" xfId="22242"/>
    <cellStyle name="Ввод  2 2 4 14" xfId="22243"/>
    <cellStyle name="Ввод  2 2 4 15" xfId="22244"/>
    <cellStyle name="Ввод  2 2 4 2" xfId="22245"/>
    <cellStyle name="Ввод  2 2 4 2 10" xfId="22246"/>
    <cellStyle name="Ввод  2 2 4 2 11" xfId="22247"/>
    <cellStyle name="Ввод  2 2 4 2 12" xfId="22248"/>
    <cellStyle name="Ввод  2 2 4 2 13" xfId="22249"/>
    <cellStyle name="Ввод  2 2 4 2 14" xfId="22250"/>
    <cellStyle name="Ввод  2 2 4 2 2" xfId="22251"/>
    <cellStyle name="Ввод  2 2 4 2 2 10" xfId="22252"/>
    <cellStyle name="Ввод  2 2 4 2 2 2" xfId="22253"/>
    <cellStyle name="Ввод  2 2 4 2 2 2 2" xfId="22254"/>
    <cellStyle name="Ввод  2 2 4 2 2 2 3" xfId="22255"/>
    <cellStyle name="Ввод  2 2 4 2 2 2 4" xfId="22256"/>
    <cellStyle name="Ввод  2 2 4 2 2 2 5" xfId="22257"/>
    <cellStyle name="Ввод  2 2 4 2 2 2 6" xfId="22258"/>
    <cellStyle name="Ввод  2 2 4 2 2 2 7" xfId="22259"/>
    <cellStyle name="Ввод  2 2 4 2 2 3" xfId="22260"/>
    <cellStyle name="Ввод  2 2 4 2 2 3 2" xfId="22261"/>
    <cellStyle name="Ввод  2 2 4 2 2 3 3" xfId="22262"/>
    <cellStyle name="Ввод  2 2 4 2 2 3 4" xfId="22263"/>
    <cellStyle name="Ввод  2 2 4 2 2 3 5" xfId="22264"/>
    <cellStyle name="Ввод  2 2 4 2 2 3 6" xfId="22265"/>
    <cellStyle name="Ввод  2 2 4 2 2 3 7" xfId="22266"/>
    <cellStyle name="Ввод  2 2 4 2 2 4" xfId="22267"/>
    <cellStyle name="Ввод  2 2 4 2 2 5" xfId="22268"/>
    <cellStyle name="Ввод  2 2 4 2 2 6" xfId="22269"/>
    <cellStyle name="Ввод  2 2 4 2 2 7" xfId="22270"/>
    <cellStyle name="Ввод  2 2 4 2 2 8" xfId="22271"/>
    <cellStyle name="Ввод  2 2 4 2 2 9" xfId="22272"/>
    <cellStyle name="Ввод  2 2 4 2 3" xfId="22273"/>
    <cellStyle name="Ввод  2 2 4 2 3 2" xfId="22274"/>
    <cellStyle name="Ввод  2 2 4 2 3 3" xfId="22275"/>
    <cellStyle name="Ввод  2 2 4 2 3 4" xfId="22276"/>
    <cellStyle name="Ввод  2 2 4 2 3 5" xfId="22277"/>
    <cellStyle name="Ввод  2 2 4 2 3 6" xfId="22278"/>
    <cellStyle name="Ввод  2 2 4 2 3 7" xfId="22279"/>
    <cellStyle name="Ввод  2 2 4 2 4" xfId="22280"/>
    <cellStyle name="Ввод  2 2 4 2 4 2" xfId="22281"/>
    <cellStyle name="Ввод  2 2 4 2 4 3" xfId="22282"/>
    <cellStyle name="Ввод  2 2 4 2 4 4" xfId="22283"/>
    <cellStyle name="Ввод  2 2 4 2 4 5" xfId="22284"/>
    <cellStyle name="Ввод  2 2 4 2 4 6" xfId="22285"/>
    <cellStyle name="Ввод  2 2 4 2 4 7" xfId="22286"/>
    <cellStyle name="Ввод  2 2 4 2 5" xfId="22287"/>
    <cellStyle name="Ввод  2 2 4 2 6" xfId="22288"/>
    <cellStyle name="Ввод  2 2 4 2 7" xfId="22289"/>
    <cellStyle name="Ввод  2 2 4 2 8" xfId="22290"/>
    <cellStyle name="Ввод  2 2 4 2 9" xfId="22291"/>
    <cellStyle name="Ввод  2 2 4 3" xfId="22292"/>
    <cellStyle name="Ввод  2 2 4 3 10" xfId="22293"/>
    <cellStyle name="Ввод  2 2 4 3 11" xfId="22294"/>
    <cellStyle name="Ввод  2 2 4 3 12" xfId="22295"/>
    <cellStyle name="Ввод  2 2 4 3 13" xfId="22296"/>
    <cellStyle name="Ввод  2 2 4 3 14" xfId="22297"/>
    <cellStyle name="Ввод  2 2 4 3 2" xfId="22298"/>
    <cellStyle name="Ввод  2 2 4 3 2 10" xfId="22299"/>
    <cellStyle name="Ввод  2 2 4 3 2 2" xfId="22300"/>
    <cellStyle name="Ввод  2 2 4 3 2 2 2" xfId="22301"/>
    <cellStyle name="Ввод  2 2 4 3 2 2 3" xfId="22302"/>
    <cellStyle name="Ввод  2 2 4 3 2 2 4" xfId="22303"/>
    <cellStyle name="Ввод  2 2 4 3 2 2 5" xfId="22304"/>
    <cellStyle name="Ввод  2 2 4 3 2 2 6" xfId="22305"/>
    <cellStyle name="Ввод  2 2 4 3 2 2 7" xfId="22306"/>
    <cellStyle name="Ввод  2 2 4 3 2 3" xfId="22307"/>
    <cellStyle name="Ввод  2 2 4 3 2 3 2" xfId="22308"/>
    <cellStyle name="Ввод  2 2 4 3 2 3 3" xfId="22309"/>
    <cellStyle name="Ввод  2 2 4 3 2 3 4" xfId="22310"/>
    <cellStyle name="Ввод  2 2 4 3 2 3 5" xfId="22311"/>
    <cellStyle name="Ввод  2 2 4 3 2 3 6" xfId="22312"/>
    <cellStyle name="Ввод  2 2 4 3 2 3 7" xfId="22313"/>
    <cellStyle name="Ввод  2 2 4 3 2 4" xfId="22314"/>
    <cellStyle name="Ввод  2 2 4 3 2 5" xfId="22315"/>
    <cellStyle name="Ввод  2 2 4 3 2 6" xfId="22316"/>
    <cellStyle name="Ввод  2 2 4 3 2 7" xfId="22317"/>
    <cellStyle name="Ввод  2 2 4 3 2 8" xfId="22318"/>
    <cellStyle name="Ввод  2 2 4 3 2 9" xfId="22319"/>
    <cellStyle name="Ввод  2 2 4 3 3" xfId="22320"/>
    <cellStyle name="Ввод  2 2 4 3 3 2" xfId="22321"/>
    <cellStyle name="Ввод  2 2 4 3 3 3" xfId="22322"/>
    <cellStyle name="Ввод  2 2 4 3 3 4" xfId="22323"/>
    <cellStyle name="Ввод  2 2 4 3 3 5" xfId="22324"/>
    <cellStyle name="Ввод  2 2 4 3 3 6" xfId="22325"/>
    <cellStyle name="Ввод  2 2 4 3 3 7" xfId="22326"/>
    <cellStyle name="Ввод  2 2 4 3 4" xfId="22327"/>
    <cellStyle name="Ввод  2 2 4 3 4 2" xfId="22328"/>
    <cellStyle name="Ввод  2 2 4 3 4 3" xfId="22329"/>
    <cellStyle name="Ввод  2 2 4 3 4 4" xfId="22330"/>
    <cellStyle name="Ввод  2 2 4 3 4 5" xfId="22331"/>
    <cellStyle name="Ввод  2 2 4 3 4 6" xfId="22332"/>
    <cellStyle name="Ввод  2 2 4 3 4 7" xfId="22333"/>
    <cellStyle name="Ввод  2 2 4 3 5" xfId="22334"/>
    <cellStyle name="Ввод  2 2 4 3 6" xfId="22335"/>
    <cellStyle name="Ввод  2 2 4 3 7" xfId="22336"/>
    <cellStyle name="Ввод  2 2 4 3 8" xfId="22337"/>
    <cellStyle name="Ввод  2 2 4 3 9" xfId="22338"/>
    <cellStyle name="Ввод  2 2 4 4" xfId="22339"/>
    <cellStyle name="Ввод  2 2 4 4 10" xfId="22340"/>
    <cellStyle name="Ввод  2 2 4 4 11" xfId="22341"/>
    <cellStyle name="Ввод  2 2 4 4 12" xfId="22342"/>
    <cellStyle name="Ввод  2 2 4 4 13" xfId="22343"/>
    <cellStyle name="Ввод  2 2 4 4 14" xfId="22344"/>
    <cellStyle name="Ввод  2 2 4 4 2" xfId="22345"/>
    <cellStyle name="Ввод  2 2 4 4 2 10" xfId="22346"/>
    <cellStyle name="Ввод  2 2 4 4 2 2" xfId="22347"/>
    <cellStyle name="Ввод  2 2 4 4 2 2 2" xfId="22348"/>
    <cellStyle name="Ввод  2 2 4 4 2 2 3" xfId="22349"/>
    <cellStyle name="Ввод  2 2 4 4 2 2 4" xfId="22350"/>
    <cellStyle name="Ввод  2 2 4 4 2 2 5" xfId="22351"/>
    <cellStyle name="Ввод  2 2 4 4 2 2 6" xfId="22352"/>
    <cellStyle name="Ввод  2 2 4 4 2 2 7" xfId="22353"/>
    <cellStyle name="Ввод  2 2 4 4 2 3" xfId="22354"/>
    <cellStyle name="Ввод  2 2 4 4 2 3 2" xfId="22355"/>
    <cellStyle name="Ввод  2 2 4 4 2 3 3" xfId="22356"/>
    <cellStyle name="Ввод  2 2 4 4 2 3 4" xfId="22357"/>
    <cellStyle name="Ввод  2 2 4 4 2 3 5" xfId="22358"/>
    <cellStyle name="Ввод  2 2 4 4 2 3 6" xfId="22359"/>
    <cellStyle name="Ввод  2 2 4 4 2 3 7" xfId="22360"/>
    <cellStyle name="Ввод  2 2 4 4 2 4" xfId="22361"/>
    <cellStyle name="Ввод  2 2 4 4 2 5" xfId="22362"/>
    <cellStyle name="Ввод  2 2 4 4 2 6" xfId="22363"/>
    <cellStyle name="Ввод  2 2 4 4 2 7" xfId="22364"/>
    <cellStyle name="Ввод  2 2 4 4 2 8" xfId="22365"/>
    <cellStyle name="Ввод  2 2 4 4 2 9" xfId="22366"/>
    <cellStyle name="Ввод  2 2 4 4 3" xfId="22367"/>
    <cellStyle name="Ввод  2 2 4 4 3 2" xfId="22368"/>
    <cellStyle name="Ввод  2 2 4 4 3 3" xfId="22369"/>
    <cellStyle name="Ввод  2 2 4 4 3 4" xfId="22370"/>
    <cellStyle name="Ввод  2 2 4 4 3 5" xfId="22371"/>
    <cellStyle name="Ввод  2 2 4 4 3 6" xfId="22372"/>
    <cellStyle name="Ввод  2 2 4 4 3 7" xfId="22373"/>
    <cellStyle name="Ввод  2 2 4 4 4" xfId="22374"/>
    <cellStyle name="Ввод  2 2 4 4 4 2" xfId="22375"/>
    <cellStyle name="Ввод  2 2 4 4 4 3" xfId="22376"/>
    <cellStyle name="Ввод  2 2 4 4 4 4" xfId="22377"/>
    <cellStyle name="Ввод  2 2 4 4 4 5" xfId="22378"/>
    <cellStyle name="Ввод  2 2 4 4 4 6" xfId="22379"/>
    <cellStyle name="Ввод  2 2 4 4 4 7" xfId="22380"/>
    <cellStyle name="Ввод  2 2 4 4 5" xfId="22381"/>
    <cellStyle name="Ввод  2 2 4 4 6" xfId="22382"/>
    <cellStyle name="Ввод  2 2 4 4 7" xfId="22383"/>
    <cellStyle name="Ввод  2 2 4 4 8" xfId="22384"/>
    <cellStyle name="Ввод  2 2 4 4 9" xfId="22385"/>
    <cellStyle name="Ввод  2 2 4 5" xfId="22386"/>
    <cellStyle name="Ввод  2 2 4 5 10" xfId="22387"/>
    <cellStyle name="Ввод  2 2 4 5 11" xfId="22388"/>
    <cellStyle name="Ввод  2 2 4 5 12" xfId="22389"/>
    <cellStyle name="Ввод  2 2 4 5 13" xfId="22390"/>
    <cellStyle name="Ввод  2 2 4 5 14" xfId="22391"/>
    <cellStyle name="Ввод  2 2 4 5 2" xfId="22392"/>
    <cellStyle name="Ввод  2 2 4 5 2 10" xfId="22393"/>
    <cellStyle name="Ввод  2 2 4 5 2 2" xfId="22394"/>
    <cellStyle name="Ввод  2 2 4 5 2 2 2" xfId="22395"/>
    <cellStyle name="Ввод  2 2 4 5 2 2 3" xfId="22396"/>
    <cellStyle name="Ввод  2 2 4 5 2 2 4" xfId="22397"/>
    <cellStyle name="Ввод  2 2 4 5 2 2 5" xfId="22398"/>
    <cellStyle name="Ввод  2 2 4 5 2 2 6" xfId="22399"/>
    <cellStyle name="Ввод  2 2 4 5 2 2 7" xfId="22400"/>
    <cellStyle name="Ввод  2 2 4 5 2 3" xfId="22401"/>
    <cellStyle name="Ввод  2 2 4 5 2 3 2" xfId="22402"/>
    <cellStyle name="Ввод  2 2 4 5 2 3 3" xfId="22403"/>
    <cellStyle name="Ввод  2 2 4 5 2 3 4" xfId="22404"/>
    <cellStyle name="Ввод  2 2 4 5 2 3 5" xfId="22405"/>
    <cellStyle name="Ввод  2 2 4 5 2 3 6" xfId="22406"/>
    <cellStyle name="Ввод  2 2 4 5 2 3 7" xfId="22407"/>
    <cellStyle name="Ввод  2 2 4 5 2 4" xfId="22408"/>
    <cellStyle name="Ввод  2 2 4 5 2 5" xfId="22409"/>
    <cellStyle name="Ввод  2 2 4 5 2 6" xfId="22410"/>
    <cellStyle name="Ввод  2 2 4 5 2 7" xfId="22411"/>
    <cellStyle name="Ввод  2 2 4 5 2 8" xfId="22412"/>
    <cellStyle name="Ввод  2 2 4 5 2 9" xfId="22413"/>
    <cellStyle name="Ввод  2 2 4 5 3" xfId="22414"/>
    <cellStyle name="Ввод  2 2 4 5 3 2" xfId="22415"/>
    <cellStyle name="Ввод  2 2 4 5 3 3" xfId="22416"/>
    <cellStyle name="Ввод  2 2 4 5 3 4" xfId="22417"/>
    <cellStyle name="Ввод  2 2 4 5 3 5" xfId="22418"/>
    <cellStyle name="Ввод  2 2 4 5 3 6" xfId="22419"/>
    <cellStyle name="Ввод  2 2 4 5 3 7" xfId="22420"/>
    <cellStyle name="Ввод  2 2 4 5 4" xfId="22421"/>
    <cellStyle name="Ввод  2 2 4 5 4 2" xfId="22422"/>
    <cellStyle name="Ввод  2 2 4 5 4 3" xfId="22423"/>
    <cellStyle name="Ввод  2 2 4 5 4 4" xfId="22424"/>
    <cellStyle name="Ввод  2 2 4 5 4 5" xfId="22425"/>
    <cellStyle name="Ввод  2 2 4 5 4 6" xfId="22426"/>
    <cellStyle name="Ввод  2 2 4 5 4 7" xfId="22427"/>
    <cellStyle name="Ввод  2 2 4 5 5" xfId="22428"/>
    <cellStyle name="Ввод  2 2 4 5 6" xfId="22429"/>
    <cellStyle name="Ввод  2 2 4 5 7" xfId="22430"/>
    <cellStyle name="Ввод  2 2 4 5 8" xfId="22431"/>
    <cellStyle name="Ввод  2 2 4 5 9" xfId="22432"/>
    <cellStyle name="Ввод  2 2 4 6" xfId="22433"/>
    <cellStyle name="Ввод  2 2 4 6 10" xfId="22434"/>
    <cellStyle name="Ввод  2 2 4 6 2" xfId="22435"/>
    <cellStyle name="Ввод  2 2 4 6 2 2" xfId="22436"/>
    <cellStyle name="Ввод  2 2 4 6 2 3" xfId="22437"/>
    <cellStyle name="Ввод  2 2 4 6 2 4" xfId="22438"/>
    <cellStyle name="Ввод  2 2 4 6 2 5" xfId="22439"/>
    <cellStyle name="Ввод  2 2 4 6 2 6" xfId="22440"/>
    <cellStyle name="Ввод  2 2 4 6 2 7" xfId="22441"/>
    <cellStyle name="Ввод  2 2 4 6 3" xfId="22442"/>
    <cellStyle name="Ввод  2 2 4 6 3 2" xfId="22443"/>
    <cellStyle name="Ввод  2 2 4 6 3 3" xfId="22444"/>
    <cellStyle name="Ввод  2 2 4 6 3 4" xfId="22445"/>
    <cellStyle name="Ввод  2 2 4 6 3 5" xfId="22446"/>
    <cellStyle name="Ввод  2 2 4 6 3 6" xfId="22447"/>
    <cellStyle name="Ввод  2 2 4 6 3 7" xfId="22448"/>
    <cellStyle name="Ввод  2 2 4 6 4" xfId="22449"/>
    <cellStyle name="Ввод  2 2 4 6 5" xfId="22450"/>
    <cellStyle name="Ввод  2 2 4 6 6" xfId="22451"/>
    <cellStyle name="Ввод  2 2 4 6 7" xfId="22452"/>
    <cellStyle name="Ввод  2 2 4 6 8" xfId="22453"/>
    <cellStyle name="Ввод  2 2 4 6 9" xfId="22454"/>
    <cellStyle name="Ввод  2 2 4 7" xfId="22455"/>
    <cellStyle name="Ввод  2 2 4 7 2" xfId="22456"/>
    <cellStyle name="Ввод  2 2 4 7 3" xfId="22457"/>
    <cellStyle name="Ввод  2 2 4 7 4" xfId="22458"/>
    <cellStyle name="Ввод  2 2 4 7 5" xfId="22459"/>
    <cellStyle name="Ввод  2 2 4 7 6" xfId="22460"/>
    <cellStyle name="Ввод  2 2 4 7 7" xfId="22461"/>
    <cellStyle name="Ввод  2 2 4 8" xfId="22462"/>
    <cellStyle name="Ввод  2 2 4 8 2" xfId="22463"/>
    <cellStyle name="Ввод  2 2 4 8 3" xfId="22464"/>
    <cellStyle name="Ввод  2 2 4 8 4" xfId="22465"/>
    <cellStyle name="Ввод  2 2 4 8 5" xfId="22466"/>
    <cellStyle name="Ввод  2 2 4 8 6" xfId="22467"/>
    <cellStyle name="Ввод  2 2 4 8 7" xfId="22468"/>
    <cellStyle name="Ввод  2 2 4 9" xfId="22469"/>
    <cellStyle name="Ввод  2 2 5" xfId="22470"/>
    <cellStyle name="Ввод  2 2 5 10" xfId="22471"/>
    <cellStyle name="Ввод  2 2 5 11" xfId="22472"/>
    <cellStyle name="Ввод  2 2 5 12" xfId="22473"/>
    <cellStyle name="Ввод  2 2 5 13" xfId="22474"/>
    <cellStyle name="Ввод  2 2 5 14" xfId="22475"/>
    <cellStyle name="Ввод  2 2 5 2" xfId="22476"/>
    <cellStyle name="Ввод  2 2 5 2 10" xfId="22477"/>
    <cellStyle name="Ввод  2 2 5 2 2" xfId="22478"/>
    <cellStyle name="Ввод  2 2 5 2 2 2" xfId="22479"/>
    <cellStyle name="Ввод  2 2 5 2 2 3" xfId="22480"/>
    <cellStyle name="Ввод  2 2 5 2 2 4" xfId="22481"/>
    <cellStyle name="Ввод  2 2 5 2 2 5" xfId="22482"/>
    <cellStyle name="Ввод  2 2 5 2 2 6" xfId="22483"/>
    <cellStyle name="Ввод  2 2 5 2 2 7" xfId="22484"/>
    <cellStyle name="Ввод  2 2 5 2 3" xfId="22485"/>
    <cellStyle name="Ввод  2 2 5 2 3 2" xfId="22486"/>
    <cellStyle name="Ввод  2 2 5 2 3 3" xfId="22487"/>
    <cellStyle name="Ввод  2 2 5 2 3 4" xfId="22488"/>
    <cellStyle name="Ввод  2 2 5 2 3 5" xfId="22489"/>
    <cellStyle name="Ввод  2 2 5 2 3 6" xfId="22490"/>
    <cellStyle name="Ввод  2 2 5 2 3 7" xfId="22491"/>
    <cellStyle name="Ввод  2 2 5 2 4" xfId="22492"/>
    <cellStyle name="Ввод  2 2 5 2 5" xfId="22493"/>
    <cellStyle name="Ввод  2 2 5 2 6" xfId="22494"/>
    <cellStyle name="Ввод  2 2 5 2 7" xfId="22495"/>
    <cellStyle name="Ввод  2 2 5 2 8" xfId="22496"/>
    <cellStyle name="Ввод  2 2 5 2 9" xfId="22497"/>
    <cellStyle name="Ввод  2 2 5 3" xfId="22498"/>
    <cellStyle name="Ввод  2 2 5 3 2" xfId="22499"/>
    <cellStyle name="Ввод  2 2 5 3 3" xfId="22500"/>
    <cellStyle name="Ввод  2 2 5 3 4" xfId="22501"/>
    <cellStyle name="Ввод  2 2 5 3 5" xfId="22502"/>
    <cellStyle name="Ввод  2 2 5 3 6" xfId="22503"/>
    <cellStyle name="Ввод  2 2 5 3 7" xfId="22504"/>
    <cellStyle name="Ввод  2 2 5 4" xfId="22505"/>
    <cellStyle name="Ввод  2 2 5 4 2" xfId="22506"/>
    <cellStyle name="Ввод  2 2 5 4 3" xfId="22507"/>
    <cellStyle name="Ввод  2 2 5 4 4" xfId="22508"/>
    <cellStyle name="Ввод  2 2 5 4 5" xfId="22509"/>
    <cellStyle name="Ввод  2 2 5 4 6" xfId="22510"/>
    <cellStyle name="Ввод  2 2 5 4 7" xfId="22511"/>
    <cellStyle name="Ввод  2 2 5 5" xfId="22512"/>
    <cellStyle name="Ввод  2 2 5 6" xfId="22513"/>
    <cellStyle name="Ввод  2 2 5 7" xfId="22514"/>
    <cellStyle name="Ввод  2 2 5 8" xfId="22515"/>
    <cellStyle name="Ввод  2 2 5 9" xfId="22516"/>
    <cellStyle name="Ввод  2 2 6" xfId="22517"/>
    <cellStyle name="Ввод  2 2 6 10" xfId="22518"/>
    <cellStyle name="Ввод  2 2 6 2" xfId="22519"/>
    <cellStyle name="Ввод  2 2 6 2 2" xfId="22520"/>
    <cellStyle name="Ввод  2 2 6 2 3" xfId="22521"/>
    <cellStyle name="Ввод  2 2 6 2 4" xfId="22522"/>
    <cellStyle name="Ввод  2 2 6 2 5" xfId="22523"/>
    <cellStyle name="Ввод  2 2 6 2 6" xfId="22524"/>
    <cellStyle name="Ввод  2 2 6 2 7" xfId="22525"/>
    <cellStyle name="Ввод  2 2 6 3" xfId="22526"/>
    <cellStyle name="Ввод  2 2 6 3 2" xfId="22527"/>
    <cellStyle name="Ввод  2 2 6 3 3" xfId="22528"/>
    <cellStyle name="Ввод  2 2 6 3 4" xfId="22529"/>
    <cellStyle name="Ввод  2 2 6 3 5" xfId="22530"/>
    <cellStyle name="Ввод  2 2 6 3 6" xfId="22531"/>
    <cellStyle name="Ввод  2 2 6 3 7" xfId="22532"/>
    <cellStyle name="Ввод  2 2 6 4" xfId="22533"/>
    <cellStyle name="Ввод  2 2 6 5" xfId="22534"/>
    <cellStyle name="Ввод  2 2 6 6" xfId="22535"/>
    <cellStyle name="Ввод  2 2 6 7" xfId="22536"/>
    <cellStyle name="Ввод  2 2 6 8" xfId="22537"/>
    <cellStyle name="Ввод  2 2 6 9" xfId="22538"/>
    <cellStyle name="Ввод  2 2 7" xfId="22539"/>
    <cellStyle name="Ввод  2 2 8" xfId="22540"/>
    <cellStyle name="Ввод  2 2 9" xfId="22541"/>
    <cellStyle name="Ввод  2 3" xfId="22542"/>
    <cellStyle name="Ввод  2 3 2" xfId="22543"/>
    <cellStyle name="Ввод  2 3 2 10" xfId="22544"/>
    <cellStyle name="Ввод  2 3 2 11" xfId="22545"/>
    <cellStyle name="Ввод  2 3 2 12" xfId="22546"/>
    <cellStyle name="Ввод  2 3 2 13" xfId="22547"/>
    <cellStyle name="Ввод  2 3 2 14" xfId="22548"/>
    <cellStyle name="Ввод  2 3 2 15" xfId="22549"/>
    <cellStyle name="Ввод  2 3 2 16" xfId="22550"/>
    <cellStyle name="Ввод  2 3 2 17" xfId="22551"/>
    <cellStyle name="Ввод  2 3 2 2" xfId="22552"/>
    <cellStyle name="Ввод  2 3 2 2 10" xfId="22553"/>
    <cellStyle name="Ввод  2 3 2 2 11" xfId="22554"/>
    <cellStyle name="Ввод  2 3 2 2 12" xfId="22555"/>
    <cellStyle name="Ввод  2 3 2 2 13" xfId="22556"/>
    <cellStyle name="Ввод  2 3 2 2 14" xfId="22557"/>
    <cellStyle name="Ввод  2 3 2 2 2" xfId="22558"/>
    <cellStyle name="Ввод  2 3 2 2 2 10" xfId="22559"/>
    <cellStyle name="Ввод  2 3 2 2 2 2" xfId="22560"/>
    <cellStyle name="Ввод  2 3 2 2 2 2 2" xfId="22561"/>
    <cellStyle name="Ввод  2 3 2 2 2 2 3" xfId="22562"/>
    <cellStyle name="Ввод  2 3 2 2 2 2 4" xfId="22563"/>
    <cellStyle name="Ввод  2 3 2 2 2 2 5" xfId="22564"/>
    <cellStyle name="Ввод  2 3 2 2 2 2 6" xfId="22565"/>
    <cellStyle name="Ввод  2 3 2 2 2 2 7" xfId="22566"/>
    <cellStyle name="Ввод  2 3 2 2 2 3" xfId="22567"/>
    <cellStyle name="Ввод  2 3 2 2 2 3 2" xfId="22568"/>
    <cellStyle name="Ввод  2 3 2 2 2 3 3" xfId="22569"/>
    <cellStyle name="Ввод  2 3 2 2 2 3 4" xfId="22570"/>
    <cellStyle name="Ввод  2 3 2 2 2 3 5" xfId="22571"/>
    <cellStyle name="Ввод  2 3 2 2 2 3 6" xfId="22572"/>
    <cellStyle name="Ввод  2 3 2 2 2 3 7" xfId="22573"/>
    <cellStyle name="Ввод  2 3 2 2 2 4" xfId="22574"/>
    <cellStyle name="Ввод  2 3 2 2 2 5" xfId="22575"/>
    <cellStyle name="Ввод  2 3 2 2 2 6" xfId="22576"/>
    <cellStyle name="Ввод  2 3 2 2 2 7" xfId="22577"/>
    <cellStyle name="Ввод  2 3 2 2 2 8" xfId="22578"/>
    <cellStyle name="Ввод  2 3 2 2 2 9" xfId="22579"/>
    <cellStyle name="Ввод  2 3 2 2 3" xfId="22580"/>
    <cellStyle name="Ввод  2 3 2 2 3 2" xfId="22581"/>
    <cellStyle name="Ввод  2 3 2 2 3 3" xfId="22582"/>
    <cellStyle name="Ввод  2 3 2 2 3 4" xfId="22583"/>
    <cellStyle name="Ввод  2 3 2 2 3 5" xfId="22584"/>
    <cellStyle name="Ввод  2 3 2 2 3 6" xfId="22585"/>
    <cellStyle name="Ввод  2 3 2 2 3 7" xfId="22586"/>
    <cellStyle name="Ввод  2 3 2 2 4" xfId="22587"/>
    <cellStyle name="Ввод  2 3 2 2 4 2" xfId="22588"/>
    <cellStyle name="Ввод  2 3 2 2 4 3" xfId="22589"/>
    <cellStyle name="Ввод  2 3 2 2 4 4" xfId="22590"/>
    <cellStyle name="Ввод  2 3 2 2 4 5" xfId="22591"/>
    <cellStyle name="Ввод  2 3 2 2 4 6" xfId="22592"/>
    <cellStyle name="Ввод  2 3 2 2 4 7" xfId="22593"/>
    <cellStyle name="Ввод  2 3 2 2 5" xfId="22594"/>
    <cellStyle name="Ввод  2 3 2 2 6" xfId="22595"/>
    <cellStyle name="Ввод  2 3 2 2 7" xfId="22596"/>
    <cellStyle name="Ввод  2 3 2 2 8" xfId="22597"/>
    <cellStyle name="Ввод  2 3 2 2 9" xfId="22598"/>
    <cellStyle name="Ввод  2 3 2 3" xfId="22599"/>
    <cellStyle name="Ввод  2 3 2 3 10" xfId="22600"/>
    <cellStyle name="Ввод  2 3 2 3 11" xfId="22601"/>
    <cellStyle name="Ввод  2 3 2 3 12" xfId="22602"/>
    <cellStyle name="Ввод  2 3 2 3 13" xfId="22603"/>
    <cellStyle name="Ввод  2 3 2 3 14" xfId="22604"/>
    <cellStyle name="Ввод  2 3 2 3 2" xfId="22605"/>
    <cellStyle name="Ввод  2 3 2 3 2 10" xfId="22606"/>
    <cellStyle name="Ввод  2 3 2 3 2 2" xfId="22607"/>
    <cellStyle name="Ввод  2 3 2 3 2 2 2" xfId="22608"/>
    <cellStyle name="Ввод  2 3 2 3 2 2 3" xfId="22609"/>
    <cellStyle name="Ввод  2 3 2 3 2 2 4" xfId="22610"/>
    <cellStyle name="Ввод  2 3 2 3 2 2 5" xfId="22611"/>
    <cellStyle name="Ввод  2 3 2 3 2 2 6" xfId="22612"/>
    <cellStyle name="Ввод  2 3 2 3 2 2 7" xfId="22613"/>
    <cellStyle name="Ввод  2 3 2 3 2 3" xfId="22614"/>
    <cellStyle name="Ввод  2 3 2 3 2 3 2" xfId="22615"/>
    <cellStyle name="Ввод  2 3 2 3 2 3 3" xfId="22616"/>
    <cellStyle name="Ввод  2 3 2 3 2 3 4" xfId="22617"/>
    <cellStyle name="Ввод  2 3 2 3 2 3 5" xfId="22618"/>
    <cellStyle name="Ввод  2 3 2 3 2 3 6" xfId="22619"/>
    <cellStyle name="Ввод  2 3 2 3 2 3 7" xfId="22620"/>
    <cellStyle name="Ввод  2 3 2 3 2 4" xfId="22621"/>
    <cellStyle name="Ввод  2 3 2 3 2 5" xfId="22622"/>
    <cellStyle name="Ввод  2 3 2 3 2 6" xfId="22623"/>
    <cellStyle name="Ввод  2 3 2 3 2 7" xfId="22624"/>
    <cellStyle name="Ввод  2 3 2 3 2 8" xfId="22625"/>
    <cellStyle name="Ввод  2 3 2 3 2 9" xfId="22626"/>
    <cellStyle name="Ввод  2 3 2 3 3" xfId="22627"/>
    <cellStyle name="Ввод  2 3 2 3 3 2" xfId="22628"/>
    <cellStyle name="Ввод  2 3 2 3 3 3" xfId="22629"/>
    <cellStyle name="Ввод  2 3 2 3 3 4" xfId="22630"/>
    <cellStyle name="Ввод  2 3 2 3 3 5" xfId="22631"/>
    <cellStyle name="Ввод  2 3 2 3 3 6" xfId="22632"/>
    <cellStyle name="Ввод  2 3 2 3 3 7" xfId="22633"/>
    <cellStyle name="Ввод  2 3 2 3 4" xfId="22634"/>
    <cellStyle name="Ввод  2 3 2 3 4 2" xfId="22635"/>
    <cellStyle name="Ввод  2 3 2 3 4 3" xfId="22636"/>
    <cellStyle name="Ввод  2 3 2 3 4 4" xfId="22637"/>
    <cellStyle name="Ввод  2 3 2 3 4 5" xfId="22638"/>
    <cellStyle name="Ввод  2 3 2 3 4 6" xfId="22639"/>
    <cellStyle name="Ввод  2 3 2 3 4 7" xfId="22640"/>
    <cellStyle name="Ввод  2 3 2 3 5" xfId="22641"/>
    <cellStyle name="Ввод  2 3 2 3 6" xfId="22642"/>
    <cellStyle name="Ввод  2 3 2 3 7" xfId="22643"/>
    <cellStyle name="Ввод  2 3 2 3 8" xfId="22644"/>
    <cellStyle name="Ввод  2 3 2 3 9" xfId="22645"/>
    <cellStyle name="Ввод  2 3 2 4" xfId="22646"/>
    <cellStyle name="Ввод  2 3 2 4 10" xfId="22647"/>
    <cellStyle name="Ввод  2 3 2 4 11" xfId="22648"/>
    <cellStyle name="Ввод  2 3 2 4 12" xfId="22649"/>
    <cellStyle name="Ввод  2 3 2 4 13" xfId="22650"/>
    <cellStyle name="Ввод  2 3 2 4 14" xfId="22651"/>
    <cellStyle name="Ввод  2 3 2 4 2" xfId="22652"/>
    <cellStyle name="Ввод  2 3 2 4 2 10" xfId="22653"/>
    <cellStyle name="Ввод  2 3 2 4 2 2" xfId="22654"/>
    <cellStyle name="Ввод  2 3 2 4 2 2 2" xfId="22655"/>
    <cellStyle name="Ввод  2 3 2 4 2 2 3" xfId="22656"/>
    <cellStyle name="Ввод  2 3 2 4 2 2 4" xfId="22657"/>
    <cellStyle name="Ввод  2 3 2 4 2 2 5" xfId="22658"/>
    <cellStyle name="Ввод  2 3 2 4 2 2 6" xfId="22659"/>
    <cellStyle name="Ввод  2 3 2 4 2 2 7" xfId="22660"/>
    <cellStyle name="Ввод  2 3 2 4 2 3" xfId="22661"/>
    <cellStyle name="Ввод  2 3 2 4 2 3 2" xfId="22662"/>
    <cellStyle name="Ввод  2 3 2 4 2 3 3" xfId="22663"/>
    <cellStyle name="Ввод  2 3 2 4 2 3 4" xfId="22664"/>
    <cellStyle name="Ввод  2 3 2 4 2 3 5" xfId="22665"/>
    <cellStyle name="Ввод  2 3 2 4 2 3 6" xfId="22666"/>
    <cellStyle name="Ввод  2 3 2 4 2 3 7" xfId="22667"/>
    <cellStyle name="Ввод  2 3 2 4 2 4" xfId="22668"/>
    <cellStyle name="Ввод  2 3 2 4 2 5" xfId="22669"/>
    <cellStyle name="Ввод  2 3 2 4 2 6" xfId="22670"/>
    <cellStyle name="Ввод  2 3 2 4 2 7" xfId="22671"/>
    <cellStyle name="Ввод  2 3 2 4 2 8" xfId="22672"/>
    <cellStyle name="Ввод  2 3 2 4 2 9" xfId="22673"/>
    <cellStyle name="Ввод  2 3 2 4 3" xfId="22674"/>
    <cellStyle name="Ввод  2 3 2 4 3 2" xfId="22675"/>
    <cellStyle name="Ввод  2 3 2 4 3 3" xfId="22676"/>
    <cellStyle name="Ввод  2 3 2 4 3 4" xfId="22677"/>
    <cellStyle name="Ввод  2 3 2 4 3 5" xfId="22678"/>
    <cellStyle name="Ввод  2 3 2 4 3 6" xfId="22679"/>
    <cellStyle name="Ввод  2 3 2 4 3 7" xfId="22680"/>
    <cellStyle name="Ввод  2 3 2 4 4" xfId="22681"/>
    <cellStyle name="Ввод  2 3 2 4 4 2" xfId="22682"/>
    <cellStyle name="Ввод  2 3 2 4 4 3" xfId="22683"/>
    <cellStyle name="Ввод  2 3 2 4 4 4" xfId="22684"/>
    <cellStyle name="Ввод  2 3 2 4 4 5" xfId="22685"/>
    <cellStyle name="Ввод  2 3 2 4 4 6" xfId="22686"/>
    <cellStyle name="Ввод  2 3 2 4 4 7" xfId="22687"/>
    <cellStyle name="Ввод  2 3 2 4 5" xfId="22688"/>
    <cellStyle name="Ввод  2 3 2 4 6" xfId="22689"/>
    <cellStyle name="Ввод  2 3 2 4 7" xfId="22690"/>
    <cellStyle name="Ввод  2 3 2 4 8" xfId="22691"/>
    <cellStyle name="Ввод  2 3 2 4 9" xfId="22692"/>
    <cellStyle name="Ввод  2 3 2 5" xfId="22693"/>
    <cellStyle name="Ввод  2 3 2 5 10" xfId="22694"/>
    <cellStyle name="Ввод  2 3 2 5 11" xfId="22695"/>
    <cellStyle name="Ввод  2 3 2 5 12" xfId="22696"/>
    <cellStyle name="Ввод  2 3 2 5 13" xfId="22697"/>
    <cellStyle name="Ввод  2 3 2 5 14" xfId="22698"/>
    <cellStyle name="Ввод  2 3 2 5 2" xfId="22699"/>
    <cellStyle name="Ввод  2 3 2 5 2 10" xfId="22700"/>
    <cellStyle name="Ввод  2 3 2 5 2 2" xfId="22701"/>
    <cellStyle name="Ввод  2 3 2 5 2 2 2" xfId="22702"/>
    <cellStyle name="Ввод  2 3 2 5 2 2 3" xfId="22703"/>
    <cellStyle name="Ввод  2 3 2 5 2 2 4" xfId="22704"/>
    <cellStyle name="Ввод  2 3 2 5 2 2 5" xfId="22705"/>
    <cellStyle name="Ввод  2 3 2 5 2 2 6" xfId="22706"/>
    <cellStyle name="Ввод  2 3 2 5 2 2 7" xfId="22707"/>
    <cellStyle name="Ввод  2 3 2 5 2 3" xfId="22708"/>
    <cellStyle name="Ввод  2 3 2 5 2 3 2" xfId="22709"/>
    <cellStyle name="Ввод  2 3 2 5 2 3 3" xfId="22710"/>
    <cellStyle name="Ввод  2 3 2 5 2 3 4" xfId="22711"/>
    <cellStyle name="Ввод  2 3 2 5 2 3 5" xfId="22712"/>
    <cellStyle name="Ввод  2 3 2 5 2 3 6" xfId="22713"/>
    <cellStyle name="Ввод  2 3 2 5 2 3 7" xfId="22714"/>
    <cellStyle name="Ввод  2 3 2 5 2 4" xfId="22715"/>
    <cellStyle name="Ввод  2 3 2 5 2 5" xfId="22716"/>
    <cellStyle name="Ввод  2 3 2 5 2 6" xfId="22717"/>
    <cellStyle name="Ввод  2 3 2 5 2 7" xfId="22718"/>
    <cellStyle name="Ввод  2 3 2 5 2 8" xfId="22719"/>
    <cellStyle name="Ввод  2 3 2 5 2 9" xfId="22720"/>
    <cellStyle name="Ввод  2 3 2 5 3" xfId="22721"/>
    <cellStyle name="Ввод  2 3 2 5 3 2" xfId="22722"/>
    <cellStyle name="Ввод  2 3 2 5 3 3" xfId="22723"/>
    <cellStyle name="Ввод  2 3 2 5 3 4" xfId="22724"/>
    <cellStyle name="Ввод  2 3 2 5 3 5" xfId="22725"/>
    <cellStyle name="Ввод  2 3 2 5 3 6" xfId="22726"/>
    <cellStyle name="Ввод  2 3 2 5 3 7" xfId="22727"/>
    <cellStyle name="Ввод  2 3 2 5 4" xfId="22728"/>
    <cellStyle name="Ввод  2 3 2 5 4 2" xfId="22729"/>
    <cellStyle name="Ввод  2 3 2 5 4 3" xfId="22730"/>
    <cellStyle name="Ввод  2 3 2 5 4 4" xfId="22731"/>
    <cellStyle name="Ввод  2 3 2 5 4 5" xfId="22732"/>
    <cellStyle name="Ввод  2 3 2 5 4 6" xfId="22733"/>
    <cellStyle name="Ввод  2 3 2 5 4 7" xfId="22734"/>
    <cellStyle name="Ввод  2 3 2 5 5" xfId="22735"/>
    <cellStyle name="Ввод  2 3 2 5 6" xfId="22736"/>
    <cellStyle name="Ввод  2 3 2 5 7" xfId="22737"/>
    <cellStyle name="Ввод  2 3 2 5 8" xfId="22738"/>
    <cellStyle name="Ввод  2 3 2 5 9" xfId="22739"/>
    <cellStyle name="Ввод  2 3 2 6" xfId="22740"/>
    <cellStyle name="Ввод  2 3 2 6 10" xfId="22741"/>
    <cellStyle name="Ввод  2 3 2 6 2" xfId="22742"/>
    <cellStyle name="Ввод  2 3 2 6 2 2" xfId="22743"/>
    <cellStyle name="Ввод  2 3 2 6 2 3" xfId="22744"/>
    <cellStyle name="Ввод  2 3 2 6 2 4" xfId="22745"/>
    <cellStyle name="Ввод  2 3 2 6 2 5" xfId="22746"/>
    <cellStyle name="Ввод  2 3 2 6 2 6" xfId="22747"/>
    <cellStyle name="Ввод  2 3 2 6 2 7" xfId="22748"/>
    <cellStyle name="Ввод  2 3 2 6 3" xfId="22749"/>
    <cellStyle name="Ввод  2 3 2 6 3 2" xfId="22750"/>
    <cellStyle name="Ввод  2 3 2 6 3 3" xfId="22751"/>
    <cellStyle name="Ввод  2 3 2 6 3 4" xfId="22752"/>
    <cellStyle name="Ввод  2 3 2 6 3 5" xfId="22753"/>
    <cellStyle name="Ввод  2 3 2 6 3 6" xfId="22754"/>
    <cellStyle name="Ввод  2 3 2 6 3 7" xfId="22755"/>
    <cellStyle name="Ввод  2 3 2 6 4" xfId="22756"/>
    <cellStyle name="Ввод  2 3 2 6 5" xfId="22757"/>
    <cellStyle name="Ввод  2 3 2 6 6" xfId="22758"/>
    <cellStyle name="Ввод  2 3 2 6 7" xfId="22759"/>
    <cellStyle name="Ввод  2 3 2 6 8" xfId="22760"/>
    <cellStyle name="Ввод  2 3 2 6 9" xfId="22761"/>
    <cellStyle name="Ввод  2 3 2 7" xfId="22762"/>
    <cellStyle name="Ввод  2 3 2 7 2" xfId="22763"/>
    <cellStyle name="Ввод  2 3 2 7 3" xfId="22764"/>
    <cellStyle name="Ввод  2 3 2 7 4" xfId="22765"/>
    <cellStyle name="Ввод  2 3 2 7 5" xfId="22766"/>
    <cellStyle name="Ввод  2 3 2 7 6" xfId="22767"/>
    <cellStyle name="Ввод  2 3 2 7 7" xfId="22768"/>
    <cellStyle name="Ввод  2 3 2 8" xfId="22769"/>
    <cellStyle name="Ввод  2 3 2 8 2" xfId="22770"/>
    <cellStyle name="Ввод  2 3 2 8 3" xfId="22771"/>
    <cellStyle name="Ввод  2 3 2 8 4" xfId="22772"/>
    <cellStyle name="Ввод  2 3 2 8 5" xfId="22773"/>
    <cellStyle name="Ввод  2 3 2 8 6" xfId="22774"/>
    <cellStyle name="Ввод  2 3 2 8 7" xfId="22775"/>
    <cellStyle name="Ввод  2 3 2 9" xfId="22776"/>
    <cellStyle name="Ввод  2 3 3" xfId="22777"/>
    <cellStyle name="Ввод  2 3 3 10" xfId="22778"/>
    <cellStyle name="Ввод  2 3 3 11" xfId="22779"/>
    <cellStyle name="Ввод  2 3 3 12" xfId="22780"/>
    <cellStyle name="Ввод  2 3 3 13" xfId="22781"/>
    <cellStyle name="Ввод  2 3 3 14" xfId="22782"/>
    <cellStyle name="Ввод  2 3 3 15" xfId="22783"/>
    <cellStyle name="Ввод  2 3 3 2" xfId="22784"/>
    <cellStyle name="Ввод  2 3 3 2 10" xfId="22785"/>
    <cellStyle name="Ввод  2 3 3 2 11" xfId="22786"/>
    <cellStyle name="Ввод  2 3 3 2 12" xfId="22787"/>
    <cellStyle name="Ввод  2 3 3 2 13" xfId="22788"/>
    <cellStyle name="Ввод  2 3 3 2 14" xfId="22789"/>
    <cellStyle name="Ввод  2 3 3 2 2" xfId="22790"/>
    <cellStyle name="Ввод  2 3 3 2 2 10" xfId="22791"/>
    <cellStyle name="Ввод  2 3 3 2 2 2" xfId="22792"/>
    <cellStyle name="Ввод  2 3 3 2 2 2 2" xfId="22793"/>
    <cellStyle name="Ввод  2 3 3 2 2 2 3" xfId="22794"/>
    <cellStyle name="Ввод  2 3 3 2 2 2 4" xfId="22795"/>
    <cellStyle name="Ввод  2 3 3 2 2 2 5" xfId="22796"/>
    <cellStyle name="Ввод  2 3 3 2 2 2 6" xfId="22797"/>
    <cellStyle name="Ввод  2 3 3 2 2 2 7" xfId="22798"/>
    <cellStyle name="Ввод  2 3 3 2 2 3" xfId="22799"/>
    <cellStyle name="Ввод  2 3 3 2 2 3 2" xfId="22800"/>
    <cellStyle name="Ввод  2 3 3 2 2 3 3" xfId="22801"/>
    <cellStyle name="Ввод  2 3 3 2 2 3 4" xfId="22802"/>
    <cellStyle name="Ввод  2 3 3 2 2 3 5" xfId="22803"/>
    <cellStyle name="Ввод  2 3 3 2 2 3 6" xfId="22804"/>
    <cellStyle name="Ввод  2 3 3 2 2 3 7" xfId="22805"/>
    <cellStyle name="Ввод  2 3 3 2 2 4" xfId="22806"/>
    <cellStyle name="Ввод  2 3 3 2 2 5" xfId="22807"/>
    <cellStyle name="Ввод  2 3 3 2 2 6" xfId="22808"/>
    <cellStyle name="Ввод  2 3 3 2 2 7" xfId="22809"/>
    <cellStyle name="Ввод  2 3 3 2 2 8" xfId="22810"/>
    <cellStyle name="Ввод  2 3 3 2 2 9" xfId="22811"/>
    <cellStyle name="Ввод  2 3 3 2 3" xfId="22812"/>
    <cellStyle name="Ввод  2 3 3 2 3 2" xfId="22813"/>
    <cellStyle name="Ввод  2 3 3 2 3 3" xfId="22814"/>
    <cellStyle name="Ввод  2 3 3 2 3 4" xfId="22815"/>
    <cellStyle name="Ввод  2 3 3 2 3 5" xfId="22816"/>
    <cellStyle name="Ввод  2 3 3 2 3 6" xfId="22817"/>
    <cellStyle name="Ввод  2 3 3 2 3 7" xfId="22818"/>
    <cellStyle name="Ввод  2 3 3 2 4" xfId="22819"/>
    <cellStyle name="Ввод  2 3 3 2 4 2" xfId="22820"/>
    <cellStyle name="Ввод  2 3 3 2 4 3" xfId="22821"/>
    <cellStyle name="Ввод  2 3 3 2 4 4" xfId="22822"/>
    <cellStyle name="Ввод  2 3 3 2 4 5" xfId="22823"/>
    <cellStyle name="Ввод  2 3 3 2 4 6" xfId="22824"/>
    <cellStyle name="Ввод  2 3 3 2 4 7" xfId="22825"/>
    <cellStyle name="Ввод  2 3 3 2 5" xfId="22826"/>
    <cellStyle name="Ввод  2 3 3 2 6" xfId="22827"/>
    <cellStyle name="Ввод  2 3 3 2 7" xfId="22828"/>
    <cellStyle name="Ввод  2 3 3 2 8" xfId="22829"/>
    <cellStyle name="Ввод  2 3 3 2 9" xfId="22830"/>
    <cellStyle name="Ввод  2 3 3 3" xfId="22831"/>
    <cellStyle name="Ввод  2 3 3 3 10" xfId="22832"/>
    <cellStyle name="Ввод  2 3 3 3 11" xfId="22833"/>
    <cellStyle name="Ввод  2 3 3 3 12" xfId="22834"/>
    <cellStyle name="Ввод  2 3 3 3 13" xfId="22835"/>
    <cellStyle name="Ввод  2 3 3 3 14" xfId="22836"/>
    <cellStyle name="Ввод  2 3 3 3 2" xfId="22837"/>
    <cellStyle name="Ввод  2 3 3 3 2 10" xfId="22838"/>
    <cellStyle name="Ввод  2 3 3 3 2 2" xfId="22839"/>
    <cellStyle name="Ввод  2 3 3 3 2 2 2" xfId="22840"/>
    <cellStyle name="Ввод  2 3 3 3 2 2 3" xfId="22841"/>
    <cellStyle name="Ввод  2 3 3 3 2 2 4" xfId="22842"/>
    <cellStyle name="Ввод  2 3 3 3 2 2 5" xfId="22843"/>
    <cellStyle name="Ввод  2 3 3 3 2 2 6" xfId="22844"/>
    <cellStyle name="Ввод  2 3 3 3 2 2 7" xfId="22845"/>
    <cellStyle name="Ввод  2 3 3 3 2 3" xfId="22846"/>
    <cellStyle name="Ввод  2 3 3 3 2 3 2" xfId="22847"/>
    <cellStyle name="Ввод  2 3 3 3 2 3 3" xfId="22848"/>
    <cellStyle name="Ввод  2 3 3 3 2 3 4" xfId="22849"/>
    <cellStyle name="Ввод  2 3 3 3 2 3 5" xfId="22850"/>
    <cellStyle name="Ввод  2 3 3 3 2 3 6" xfId="22851"/>
    <cellStyle name="Ввод  2 3 3 3 2 3 7" xfId="22852"/>
    <cellStyle name="Ввод  2 3 3 3 2 4" xfId="22853"/>
    <cellStyle name="Ввод  2 3 3 3 2 5" xfId="22854"/>
    <cellStyle name="Ввод  2 3 3 3 2 6" xfId="22855"/>
    <cellStyle name="Ввод  2 3 3 3 2 7" xfId="22856"/>
    <cellStyle name="Ввод  2 3 3 3 2 8" xfId="22857"/>
    <cellStyle name="Ввод  2 3 3 3 2 9" xfId="22858"/>
    <cellStyle name="Ввод  2 3 3 3 3" xfId="22859"/>
    <cellStyle name="Ввод  2 3 3 3 3 2" xfId="22860"/>
    <cellStyle name="Ввод  2 3 3 3 3 3" xfId="22861"/>
    <cellStyle name="Ввод  2 3 3 3 3 4" xfId="22862"/>
    <cellStyle name="Ввод  2 3 3 3 3 5" xfId="22863"/>
    <cellStyle name="Ввод  2 3 3 3 3 6" xfId="22864"/>
    <cellStyle name="Ввод  2 3 3 3 3 7" xfId="22865"/>
    <cellStyle name="Ввод  2 3 3 3 4" xfId="22866"/>
    <cellStyle name="Ввод  2 3 3 3 4 2" xfId="22867"/>
    <cellStyle name="Ввод  2 3 3 3 4 3" xfId="22868"/>
    <cellStyle name="Ввод  2 3 3 3 4 4" xfId="22869"/>
    <cellStyle name="Ввод  2 3 3 3 4 5" xfId="22870"/>
    <cellStyle name="Ввод  2 3 3 3 4 6" xfId="22871"/>
    <cellStyle name="Ввод  2 3 3 3 4 7" xfId="22872"/>
    <cellStyle name="Ввод  2 3 3 3 5" xfId="22873"/>
    <cellStyle name="Ввод  2 3 3 3 6" xfId="22874"/>
    <cellStyle name="Ввод  2 3 3 3 7" xfId="22875"/>
    <cellStyle name="Ввод  2 3 3 3 8" xfId="22876"/>
    <cellStyle name="Ввод  2 3 3 3 9" xfId="22877"/>
    <cellStyle name="Ввод  2 3 3 4" xfId="22878"/>
    <cellStyle name="Ввод  2 3 3 4 10" xfId="22879"/>
    <cellStyle name="Ввод  2 3 3 4 11" xfId="22880"/>
    <cellStyle name="Ввод  2 3 3 4 12" xfId="22881"/>
    <cellStyle name="Ввод  2 3 3 4 13" xfId="22882"/>
    <cellStyle name="Ввод  2 3 3 4 14" xfId="22883"/>
    <cellStyle name="Ввод  2 3 3 4 2" xfId="22884"/>
    <cellStyle name="Ввод  2 3 3 4 2 10" xfId="22885"/>
    <cellStyle name="Ввод  2 3 3 4 2 2" xfId="22886"/>
    <cellStyle name="Ввод  2 3 3 4 2 2 2" xfId="22887"/>
    <cellStyle name="Ввод  2 3 3 4 2 2 3" xfId="22888"/>
    <cellStyle name="Ввод  2 3 3 4 2 2 4" xfId="22889"/>
    <cellStyle name="Ввод  2 3 3 4 2 2 5" xfId="22890"/>
    <cellStyle name="Ввод  2 3 3 4 2 2 6" xfId="22891"/>
    <cellStyle name="Ввод  2 3 3 4 2 2 7" xfId="22892"/>
    <cellStyle name="Ввод  2 3 3 4 2 3" xfId="22893"/>
    <cellStyle name="Ввод  2 3 3 4 2 3 2" xfId="22894"/>
    <cellStyle name="Ввод  2 3 3 4 2 3 3" xfId="22895"/>
    <cellStyle name="Ввод  2 3 3 4 2 3 4" xfId="22896"/>
    <cellStyle name="Ввод  2 3 3 4 2 3 5" xfId="22897"/>
    <cellStyle name="Ввод  2 3 3 4 2 3 6" xfId="22898"/>
    <cellStyle name="Ввод  2 3 3 4 2 3 7" xfId="22899"/>
    <cellStyle name="Ввод  2 3 3 4 2 4" xfId="22900"/>
    <cellStyle name="Ввод  2 3 3 4 2 5" xfId="22901"/>
    <cellStyle name="Ввод  2 3 3 4 2 6" xfId="22902"/>
    <cellStyle name="Ввод  2 3 3 4 2 7" xfId="22903"/>
    <cellStyle name="Ввод  2 3 3 4 2 8" xfId="22904"/>
    <cellStyle name="Ввод  2 3 3 4 2 9" xfId="22905"/>
    <cellStyle name="Ввод  2 3 3 4 3" xfId="22906"/>
    <cellStyle name="Ввод  2 3 3 4 3 2" xfId="22907"/>
    <cellStyle name="Ввод  2 3 3 4 3 3" xfId="22908"/>
    <cellStyle name="Ввод  2 3 3 4 3 4" xfId="22909"/>
    <cellStyle name="Ввод  2 3 3 4 3 5" xfId="22910"/>
    <cellStyle name="Ввод  2 3 3 4 3 6" xfId="22911"/>
    <cellStyle name="Ввод  2 3 3 4 3 7" xfId="22912"/>
    <cellStyle name="Ввод  2 3 3 4 4" xfId="22913"/>
    <cellStyle name="Ввод  2 3 3 4 4 2" xfId="22914"/>
    <cellStyle name="Ввод  2 3 3 4 4 3" xfId="22915"/>
    <cellStyle name="Ввод  2 3 3 4 4 4" xfId="22916"/>
    <cellStyle name="Ввод  2 3 3 4 4 5" xfId="22917"/>
    <cellStyle name="Ввод  2 3 3 4 4 6" xfId="22918"/>
    <cellStyle name="Ввод  2 3 3 4 4 7" xfId="22919"/>
    <cellStyle name="Ввод  2 3 3 4 5" xfId="22920"/>
    <cellStyle name="Ввод  2 3 3 4 6" xfId="22921"/>
    <cellStyle name="Ввод  2 3 3 4 7" xfId="22922"/>
    <cellStyle name="Ввод  2 3 3 4 8" xfId="22923"/>
    <cellStyle name="Ввод  2 3 3 4 9" xfId="22924"/>
    <cellStyle name="Ввод  2 3 3 5" xfId="22925"/>
    <cellStyle name="Ввод  2 3 3 5 10" xfId="22926"/>
    <cellStyle name="Ввод  2 3 3 5 11" xfId="22927"/>
    <cellStyle name="Ввод  2 3 3 5 12" xfId="22928"/>
    <cellStyle name="Ввод  2 3 3 5 13" xfId="22929"/>
    <cellStyle name="Ввод  2 3 3 5 14" xfId="22930"/>
    <cellStyle name="Ввод  2 3 3 5 2" xfId="22931"/>
    <cellStyle name="Ввод  2 3 3 5 2 10" xfId="22932"/>
    <cellStyle name="Ввод  2 3 3 5 2 2" xfId="22933"/>
    <cellStyle name="Ввод  2 3 3 5 2 2 2" xfId="22934"/>
    <cellStyle name="Ввод  2 3 3 5 2 2 3" xfId="22935"/>
    <cellStyle name="Ввод  2 3 3 5 2 2 4" xfId="22936"/>
    <cellStyle name="Ввод  2 3 3 5 2 2 5" xfId="22937"/>
    <cellStyle name="Ввод  2 3 3 5 2 2 6" xfId="22938"/>
    <cellStyle name="Ввод  2 3 3 5 2 2 7" xfId="22939"/>
    <cellStyle name="Ввод  2 3 3 5 2 3" xfId="22940"/>
    <cellStyle name="Ввод  2 3 3 5 2 3 2" xfId="22941"/>
    <cellStyle name="Ввод  2 3 3 5 2 3 3" xfId="22942"/>
    <cellStyle name="Ввод  2 3 3 5 2 3 4" xfId="22943"/>
    <cellStyle name="Ввод  2 3 3 5 2 3 5" xfId="22944"/>
    <cellStyle name="Ввод  2 3 3 5 2 3 6" xfId="22945"/>
    <cellStyle name="Ввод  2 3 3 5 2 3 7" xfId="22946"/>
    <cellStyle name="Ввод  2 3 3 5 2 4" xfId="22947"/>
    <cellStyle name="Ввод  2 3 3 5 2 5" xfId="22948"/>
    <cellStyle name="Ввод  2 3 3 5 2 6" xfId="22949"/>
    <cellStyle name="Ввод  2 3 3 5 2 7" xfId="22950"/>
    <cellStyle name="Ввод  2 3 3 5 2 8" xfId="22951"/>
    <cellStyle name="Ввод  2 3 3 5 2 9" xfId="22952"/>
    <cellStyle name="Ввод  2 3 3 5 3" xfId="22953"/>
    <cellStyle name="Ввод  2 3 3 5 3 2" xfId="22954"/>
    <cellStyle name="Ввод  2 3 3 5 3 3" xfId="22955"/>
    <cellStyle name="Ввод  2 3 3 5 3 4" xfId="22956"/>
    <cellStyle name="Ввод  2 3 3 5 3 5" xfId="22957"/>
    <cellStyle name="Ввод  2 3 3 5 3 6" xfId="22958"/>
    <cellStyle name="Ввод  2 3 3 5 3 7" xfId="22959"/>
    <cellStyle name="Ввод  2 3 3 5 4" xfId="22960"/>
    <cellStyle name="Ввод  2 3 3 5 4 2" xfId="22961"/>
    <cellStyle name="Ввод  2 3 3 5 4 3" xfId="22962"/>
    <cellStyle name="Ввод  2 3 3 5 4 4" xfId="22963"/>
    <cellStyle name="Ввод  2 3 3 5 4 5" xfId="22964"/>
    <cellStyle name="Ввод  2 3 3 5 4 6" xfId="22965"/>
    <cellStyle name="Ввод  2 3 3 5 4 7" xfId="22966"/>
    <cellStyle name="Ввод  2 3 3 5 5" xfId="22967"/>
    <cellStyle name="Ввод  2 3 3 5 6" xfId="22968"/>
    <cellStyle name="Ввод  2 3 3 5 7" xfId="22969"/>
    <cellStyle name="Ввод  2 3 3 5 8" xfId="22970"/>
    <cellStyle name="Ввод  2 3 3 5 9" xfId="22971"/>
    <cellStyle name="Ввод  2 3 3 6" xfId="22972"/>
    <cellStyle name="Ввод  2 3 3 6 10" xfId="22973"/>
    <cellStyle name="Ввод  2 3 3 6 2" xfId="22974"/>
    <cellStyle name="Ввод  2 3 3 6 2 2" xfId="22975"/>
    <cellStyle name="Ввод  2 3 3 6 2 3" xfId="22976"/>
    <cellStyle name="Ввод  2 3 3 6 2 4" xfId="22977"/>
    <cellStyle name="Ввод  2 3 3 6 2 5" xfId="22978"/>
    <cellStyle name="Ввод  2 3 3 6 2 6" xfId="22979"/>
    <cellStyle name="Ввод  2 3 3 6 2 7" xfId="22980"/>
    <cellStyle name="Ввод  2 3 3 6 3" xfId="22981"/>
    <cellStyle name="Ввод  2 3 3 6 3 2" xfId="22982"/>
    <cellStyle name="Ввод  2 3 3 6 3 3" xfId="22983"/>
    <cellStyle name="Ввод  2 3 3 6 3 4" xfId="22984"/>
    <cellStyle name="Ввод  2 3 3 6 3 5" xfId="22985"/>
    <cellStyle name="Ввод  2 3 3 6 3 6" xfId="22986"/>
    <cellStyle name="Ввод  2 3 3 6 3 7" xfId="22987"/>
    <cellStyle name="Ввод  2 3 3 6 4" xfId="22988"/>
    <cellStyle name="Ввод  2 3 3 6 5" xfId="22989"/>
    <cellStyle name="Ввод  2 3 3 6 6" xfId="22990"/>
    <cellStyle name="Ввод  2 3 3 6 7" xfId="22991"/>
    <cellStyle name="Ввод  2 3 3 6 8" xfId="22992"/>
    <cellStyle name="Ввод  2 3 3 6 9" xfId="22993"/>
    <cellStyle name="Ввод  2 3 3 7" xfId="22994"/>
    <cellStyle name="Ввод  2 3 3 7 2" xfId="22995"/>
    <cellStyle name="Ввод  2 3 3 7 3" xfId="22996"/>
    <cellStyle name="Ввод  2 3 3 7 4" xfId="22997"/>
    <cellStyle name="Ввод  2 3 3 7 5" xfId="22998"/>
    <cellStyle name="Ввод  2 3 3 7 6" xfId="22999"/>
    <cellStyle name="Ввод  2 3 3 7 7" xfId="23000"/>
    <cellStyle name="Ввод  2 3 3 8" xfId="23001"/>
    <cellStyle name="Ввод  2 3 3 8 2" xfId="23002"/>
    <cellStyle name="Ввод  2 3 3 8 3" xfId="23003"/>
    <cellStyle name="Ввод  2 3 3 8 4" xfId="23004"/>
    <cellStyle name="Ввод  2 3 3 8 5" xfId="23005"/>
    <cellStyle name="Ввод  2 3 3 8 6" xfId="23006"/>
    <cellStyle name="Ввод  2 3 3 8 7" xfId="23007"/>
    <cellStyle name="Ввод  2 3 3 9" xfId="23008"/>
    <cellStyle name="Ввод  2 3 4" xfId="23009"/>
    <cellStyle name="Ввод  2 3 4 10" xfId="23010"/>
    <cellStyle name="Ввод  2 3 4 11" xfId="23011"/>
    <cellStyle name="Ввод  2 3 4 12" xfId="23012"/>
    <cellStyle name="Ввод  2 3 4 13" xfId="23013"/>
    <cellStyle name="Ввод  2 3 4 14" xfId="23014"/>
    <cellStyle name="Ввод  2 3 4 15" xfId="23015"/>
    <cellStyle name="Ввод  2 3 4 2" xfId="23016"/>
    <cellStyle name="Ввод  2 3 4 2 10" xfId="23017"/>
    <cellStyle name="Ввод  2 3 4 2 11" xfId="23018"/>
    <cellStyle name="Ввод  2 3 4 2 12" xfId="23019"/>
    <cellStyle name="Ввод  2 3 4 2 13" xfId="23020"/>
    <cellStyle name="Ввод  2 3 4 2 14" xfId="23021"/>
    <cellStyle name="Ввод  2 3 4 2 2" xfId="23022"/>
    <cellStyle name="Ввод  2 3 4 2 2 10" xfId="23023"/>
    <cellStyle name="Ввод  2 3 4 2 2 2" xfId="23024"/>
    <cellStyle name="Ввод  2 3 4 2 2 2 2" xfId="23025"/>
    <cellStyle name="Ввод  2 3 4 2 2 2 3" xfId="23026"/>
    <cellStyle name="Ввод  2 3 4 2 2 2 4" xfId="23027"/>
    <cellStyle name="Ввод  2 3 4 2 2 2 5" xfId="23028"/>
    <cellStyle name="Ввод  2 3 4 2 2 2 6" xfId="23029"/>
    <cellStyle name="Ввод  2 3 4 2 2 2 7" xfId="23030"/>
    <cellStyle name="Ввод  2 3 4 2 2 3" xfId="23031"/>
    <cellStyle name="Ввод  2 3 4 2 2 3 2" xfId="23032"/>
    <cellStyle name="Ввод  2 3 4 2 2 3 3" xfId="23033"/>
    <cellStyle name="Ввод  2 3 4 2 2 3 4" xfId="23034"/>
    <cellStyle name="Ввод  2 3 4 2 2 3 5" xfId="23035"/>
    <cellStyle name="Ввод  2 3 4 2 2 3 6" xfId="23036"/>
    <cellStyle name="Ввод  2 3 4 2 2 3 7" xfId="23037"/>
    <cellStyle name="Ввод  2 3 4 2 2 4" xfId="23038"/>
    <cellStyle name="Ввод  2 3 4 2 2 5" xfId="23039"/>
    <cellStyle name="Ввод  2 3 4 2 2 6" xfId="23040"/>
    <cellStyle name="Ввод  2 3 4 2 2 7" xfId="23041"/>
    <cellStyle name="Ввод  2 3 4 2 2 8" xfId="23042"/>
    <cellStyle name="Ввод  2 3 4 2 2 9" xfId="23043"/>
    <cellStyle name="Ввод  2 3 4 2 3" xfId="23044"/>
    <cellStyle name="Ввод  2 3 4 2 3 2" xfId="23045"/>
    <cellStyle name="Ввод  2 3 4 2 3 3" xfId="23046"/>
    <cellStyle name="Ввод  2 3 4 2 3 4" xfId="23047"/>
    <cellStyle name="Ввод  2 3 4 2 3 5" xfId="23048"/>
    <cellStyle name="Ввод  2 3 4 2 3 6" xfId="23049"/>
    <cellStyle name="Ввод  2 3 4 2 3 7" xfId="23050"/>
    <cellStyle name="Ввод  2 3 4 2 4" xfId="23051"/>
    <cellStyle name="Ввод  2 3 4 2 4 2" xfId="23052"/>
    <cellStyle name="Ввод  2 3 4 2 4 3" xfId="23053"/>
    <cellStyle name="Ввод  2 3 4 2 4 4" xfId="23054"/>
    <cellStyle name="Ввод  2 3 4 2 4 5" xfId="23055"/>
    <cellStyle name="Ввод  2 3 4 2 4 6" xfId="23056"/>
    <cellStyle name="Ввод  2 3 4 2 4 7" xfId="23057"/>
    <cellStyle name="Ввод  2 3 4 2 5" xfId="23058"/>
    <cellStyle name="Ввод  2 3 4 2 6" xfId="23059"/>
    <cellStyle name="Ввод  2 3 4 2 7" xfId="23060"/>
    <cellStyle name="Ввод  2 3 4 2 8" xfId="23061"/>
    <cellStyle name="Ввод  2 3 4 2 9" xfId="23062"/>
    <cellStyle name="Ввод  2 3 4 3" xfId="23063"/>
    <cellStyle name="Ввод  2 3 4 3 10" xfId="23064"/>
    <cellStyle name="Ввод  2 3 4 3 11" xfId="23065"/>
    <cellStyle name="Ввод  2 3 4 3 12" xfId="23066"/>
    <cellStyle name="Ввод  2 3 4 3 13" xfId="23067"/>
    <cellStyle name="Ввод  2 3 4 3 14" xfId="23068"/>
    <cellStyle name="Ввод  2 3 4 3 2" xfId="23069"/>
    <cellStyle name="Ввод  2 3 4 3 2 10" xfId="23070"/>
    <cellStyle name="Ввод  2 3 4 3 2 2" xfId="23071"/>
    <cellStyle name="Ввод  2 3 4 3 2 2 2" xfId="23072"/>
    <cellStyle name="Ввод  2 3 4 3 2 2 3" xfId="23073"/>
    <cellStyle name="Ввод  2 3 4 3 2 2 4" xfId="23074"/>
    <cellStyle name="Ввод  2 3 4 3 2 2 5" xfId="23075"/>
    <cellStyle name="Ввод  2 3 4 3 2 2 6" xfId="23076"/>
    <cellStyle name="Ввод  2 3 4 3 2 2 7" xfId="23077"/>
    <cellStyle name="Ввод  2 3 4 3 2 3" xfId="23078"/>
    <cellStyle name="Ввод  2 3 4 3 2 3 2" xfId="23079"/>
    <cellStyle name="Ввод  2 3 4 3 2 3 3" xfId="23080"/>
    <cellStyle name="Ввод  2 3 4 3 2 3 4" xfId="23081"/>
    <cellStyle name="Ввод  2 3 4 3 2 3 5" xfId="23082"/>
    <cellStyle name="Ввод  2 3 4 3 2 3 6" xfId="23083"/>
    <cellStyle name="Ввод  2 3 4 3 2 3 7" xfId="23084"/>
    <cellStyle name="Ввод  2 3 4 3 2 4" xfId="23085"/>
    <cellStyle name="Ввод  2 3 4 3 2 5" xfId="23086"/>
    <cellStyle name="Ввод  2 3 4 3 2 6" xfId="23087"/>
    <cellStyle name="Ввод  2 3 4 3 2 7" xfId="23088"/>
    <cellStyle name="Ввод  2 3 4 3 2 8" xfId="23089"/>
    <cellStyle name="Ввод  2 3 4 3 2 9" xfId="23090"/>
    <cellStyle name="Ввод  2 3 4 3 3" xfId="23091"/>
    <cellStyle name="Ввод  2 3 4 3 3 2" xfId="23092"/>
    <cellStyle name="Ввод  2 3 4 3 3 3" xfId="23093"/>
    <cellStyle name="Ввод  2 3 4 3 3 4" xfId="23094"/>
    <cellStyle name="Ввод  2 3 4 3 3 5" xfId="23095"/>
    <cellStyle name="Ввод  2 3 4 3 3 6" xfId="23096"/>
    <cellStyle name="Ввод  2 3 4 3 3 7" xfId="23097"/>
    <cellStyle name="Ввод  2 3 4 3 4" xfId="23098"/>
    <cellStyle name="Ввод  2 3 4 3 4 2" xfId="23099"/>
    <cellStyle name="Ввод  2 3 4 3 4 3" xfId="23100"/>
    <cellStyle name="Ввод  2 3 4 3 4 4" xfId="23101"/>
    <cellStyle name="Ввод  2 3 4 3 4 5" xfId="23102"/>
    <cellStyle name="Ввод  2 3 4 3 4 6" xfId="23103"/>
    <cellStyle name="Ввод  2 3 4 3 4 7" xfId="23104"/>
    <cellStyle name="Ввод  2 3 4 3 5" xfId="23105"/>
    <cellStyle name="Ввод  2 3 4 3 6" xfId="23106"/>
    <cellStyle name="Ввод  2 3 4 3 7" xfId="23107"/>
    <cellStyle name="Ввод  2 3 4 3 8" xfId="23108"/>
    <cellStyle name="Ввод  2 3 4 3 9" xfId="23109"/>
    <cellStyle name="Ввод  2 3 4 4" xfId="23110"/>
    <cellStyle name="Ввод  2 3 4 4 10" xfId="23111"/>
    <cellStyle name="Ввод  2 3 4 4 11" xfId="23112"/>
    <cellStyle name="Ввод  2 3 4 4 12" xfId="23113"/>
    <cellStyle name="Ввод  2 3 4 4 13" xfId="23114"/>
    <cellStyle name="Ввод  2 3 4 4 14" xfId="23115"/>
    <cellStyle name="Ввод  2 3 4 4 2" xfId="23116"/>
    <cellStyle name="Ввод  2 3 4 4 2 10" xfId="23117"/>
    <cellStyle name="Ввод  2 3 4 4 2 2" xfId="23118"/>
    <cellStyle name="Ввод  2 3 4 4 2 2 2" xfId="23119"/>
    <cellStyle name="Ввод  2 3 4 4 2 2 3" xfId="23120"/>
    <cellStyle name="Ввод  2 3 4 4 2 2 4" xfId="23121"/>
    <cellStyle name="Ввод  2 3 4 4 2 2 5" xfId="23122"/>
    <cellStyle name="Ввод  2 3 4 4 2 2 6" xfId="23123"/>
    <cellStyle name="Ввод  2 3 4 4 2 2 7" xfId="23124"/>
    <cellStyle name="Ввод  2 3 4 4 2 3" xfId="23125"/>
    <cellStyle name="Ввод  2 3 4 4 2 3 2" xfId="23126"/>
    <cellStyle name="Ввод  2 3 4 4 2 3 3" xfId="23127"/>
    <cellStyle name="Ввод  2 3 4 4 2 3 4" xfId="23128"/>
    <cellStyle name="Ввод  2 3 4 4 2 3 5" xfId="23129"/>
    <cellStyle name="Ввод  2 3 4 4 2 3 6" xfId="23130"/>
    <cellStyle name="Ввод  2 3 4 4 2 3 7" xfId="23131"/>
    <cellStyle name="Ввод  2 3 4 4 2 4" xfId="23132"/>
    <cellStyle name="Ввод  2 3 4 4 2 5" xfId="23133"/>
    <cellStyle name="Ввод  2 3 4 4 2 6" xfId="23134"/>
    <cellStyle name="Ввод  2 3 4 4 2 7" xfId="23135"/>
    <cellStyle name="Ввод  2 3 4 4 2 8" xfId="23136"/>
    <cellStyle name="Ввод  2 3 4 4 2 9" xfId="23137"/>
    <cellStyle name="Ввод  2 3 4 4 3" xfId="23138"/>
    <cellStyle name="Ввод  2 3 4 4 3 2" xfId="23139"/>
    <cellStyle name="Ввод  2 3 4 4 3 3" xfId="23140"/>
    <cellStyle name="Ввод  2 3 4 4 3 4" xfId="23141"/>
    <cellStyle name="Ввод  2 3 4 4 3 5" xfId="23142"/>
    <cellStyle name="Ввод  2 3 4 4 3 6" xfId="23143"/>
    <cellStyle name="Ввод  2 3 4 4 3 7" xfId="23144"/>
    <cellStyle name="Ввод  2 3 4 4 4" xfId="23145"/>
    <cellStyle name="Ввод  2 3 4 4 4 2" xfId="23146"/>
    <cellStyle name="Ввод  2 3 4 4 4 3" xfId="23147"/>
    <cellStyle name="Ввод  2 3 4 4 4 4" xfId="23148"/>
    <cellStyle name="Ввод  2 3 4 4 4 5" xfId="23149"/>
    <cellStyle name="Ввод  2 3 4 4 4 6" xfId="23150"/>
    <cellStyle name="Ввод  2 3 4 4 4 7" xfId="23151"/>
    <cellStyle name="Ввод  2 3 4 4 5" xfId="23152"/>
    <cellStyle name="Ввод  2 3 4 4 6" xfId="23153"/>
    <cellStyle name="Ввод  2 3 4 4 7" xfId="23154"/>
    <cellStyle name="Ввод  2 3 4 4 8" xfId="23155"/>
    <cellStyle name="Ввод  2 3 4 4 9" xfId="23156"/>
    <cellStyle name="Ввод  2 3 4 5" xfId="23157"/>
    <cellStyle name="Ввод  2 3 4 5 10" xfId="23158"/>
    <cellStyle name="Ввод  2 3 4 5 11" xfId="23159"/>
    <cellStyle name="Ввод  2 3 4 5 12" xfId="23160"/>
    <cellStyle name="Ввод  2 3 4 5 13" xfId="23161"/>
    <cellStyle name="Ввод  2 3 4 5 14" xfId="23162"/>
    <cellStyle name="Ввод  2 3 4 5 2" xfId="23163"/>
    <cellStyle name="Ввод  2 3 4 5 2 10" xfId="23164"/>
    <cellStyle name="Ввод  2 3 4 5 2 2" xfId="23165"/>
    <cellStyle name="Ввод  2 3 4 5 2 2 2" xfId="23166"/>
    <cellStyle name="Ввод  2 3 4 5 2 2 3" xfId="23167"/>
    <cellStyle name="Ввод  2 3 4 5 2 2 4" xfId="23168"/>
    <cellStyle name="Ввод  2 3 4 5 2 2 5" xfId="23169"/>
    <cellStyle name="Ввод  2 3 4 5 2 2 6" xfId="23170"/>
    <cellStyle name="Ввод  2 3 4 5 2 2 7" xfId="23171"/>
    <cellStyle name="Ввод  2 3 4 5 2 3" xfId="23172"/>
    <cellStyle name="Ввод  2 3 4 5 2 3 2" xfId="23173"/>
    <cellStyle name="Ввод  2 3 4 5 2 3 3" xfId="23174"/>
    <cellStyle name="Ввод  2 3 4 5 2 3 4" xfId="23175"/>
    <cellStyle name="Ввод  2 3 4 5 2 3 5" xfId="23176"/>
    <cellStyle name="Ввод  2 3 4 5 2 3 6" xfId="23177"/>
    <cellStyle name="Ввод  2 3 4 5 2 3 7" xfId="23178"/>
    <cellStyle name="Ввод  2 3 4 5 2 4" xfId="23179"/>
    <cellStyle name="Ввод  2 3 4 5 2 5" xfId="23180"/>
    <cellStyle name="Ввод  2 3 4 5 2 6" xfId="23181"/>
    <cellStyle name="Ввод  2 3 4 5 2 7" xfId="23182"/>
    <cellStyle name="Ввод  2 3 4 5 2 8" xfId="23183"/>
    <cellStyle name="Ввод  2 3 4 5 2 9" xfId="23184"/>
    <cellStyle name="Ввод  2 3 4 5 3" xfId="23185"/>
    <cellStyle name="Ввод  2 3 4 5 3 2" xfId="23186"/>
    <cellStyle name="Ввод  2 3 4 5 3 3" xfId="23187"/>
    <cellStyle name="Ввод  2 3 4 5 3 4" xfId="23188"/>
    <cellStyle name="Ввод  2 3 4 5 3 5" xfId="23189"/>
    <cellStyle name="Ввод  2 3 4 5 3 6" xfId="23190"/>
    <cellStyle name="Ввод  2 3 4 5 3 7" xfId="23191"/>
    <cellStyle name="Ввод  2 3 4 5 4" xfId="23192"/>
    <cellStyle name="Ввод  2 3 4 5 4 2" xfId="23193"/>
    <cellStyle name="Ввод  2 3 4 5 4 3" xfId="23194"/>
    <cellStyle name="Ввод  2 3 4 5 4 4" xfId="23195"/>
    <cellStyle name="Ввод  2 3 4 5 4 5" xfId="23196"/>
    <cellStyle name="Ввод  2 3 4 5 4 6" xfId="23197"/>
    <cellStyle name="Ввод  2 3 4 5 4 7" xfId="23198"/>
    <cellStyle name="Ввод  2 3 4 5 5" xfId="23199"/>
    <cellStyle name="Ввод  2 3 4 5 6" xfId="23200"/>
    <cellStyle name="Ввод  2 3 4 5 7" xfId="23201"/>
    <cellStyle name="Ввод  2 3 4 5 8" xfId="23202"/>
    <cellStyle name="Ввод  2 3 4 5 9" xfId="23203"/>
    <cellStyle name="Ввод  2 3 4 6" xfId="23204"/>
    <cellStyle name="Ввод  2 3 4 6 10" xfId="23205"/>
    <cellStyle name="Ввод  2 3 4 6 2" xfId="23206"/>
    <cellStyle name="Ввод  2 3 4 6 2 2" xfId="23207"/>
    <cellStyle name="Ввод  2 3 4 6 2 3" xfId="23208"/>
    <cellStyle name="Ввод  2 3 4 6 2 4" xfId="23209"/>
    <cellStyle name="Ввод  2 3 4 6 2 5" xfId="23210"/>
    <cellStyle name="Ввод  2 3 4 6 2 6" xfId="23211"/>
    <cellStyle name="Ввод  2 3 4 6 2 7" xfId="23212"/>
    <cellStyle name="Ввод  2 3 4 6 3" xfId="23213"/>
    <cellStyle name="Ввод  2 3 4 6 3 2" xfId="23214"/>
    <cellStyle name="Ввод  2 3 4 6 3 3" xfId="23215"/>
    <cellStyle name="Ввод  2 3 4 6 3 4" xfId="23216"/>
    <cellStyle name="Ввод  2 3 4 6 3 5" xfId="23217"/>
    <cellStyle name="Ввод  2 3 4 6 3 6" xfId="23218"/>
    <cellStyle name="Ввод  2 3 4 6 3 7" xfId="23219"/>
    <cellStyle name="Ввод  2 3 4 6 4" xfId="23220"/>
    <cellStyle name="Ввод  2 3 4 6 5" xfId="23221"/>
    <cellStyle name="Ввод  2 3 4 6 6" xfId="23222"/>
    <cellStyle name="Ввод  2 3 4 6 7" xfId="23223"/>
    <cellStyle name="Ввод  2 3 4 6 8" xfId="23224"/>
    <cellStyle name="Ввод  2 3 4 6 9" xfId="23225"/>
    <cellStyle name="Ввод  2 3 4 7" xfId="23226"/>
    <cellStyle name="Ввод  2 3 4 7 2" xfId="23227"/>
    <cellStyle name="Ввод  2 3 4 7 3" xfId="23228"/>
    <cellStyle name="Ввод  2 3 4 7 4" xfId="23229"/>
    <cellStyle name="Ввод  2 3 4 7 5" xfId="23230"/>
    <cellStyle name="Ввод  2 3 4 7 6" xfId="23231"/>
    <cellStyle name="Ввод  2 3 4 7 7" xfId="23232"/>
    <cellStyle name="Ввод  2 3 4 8" xfId="23233"/>
    <cellStyle name="Ввод  2 3 4 8 2" xfId="23234"/>
    <cellStyle name="Ввод  2 3 4 8 3" xfId="23235"/>
    <cellStyle name="Ввод  2 3 4 8 4" xfId="23236"/>
    <cellStyle name="Ввод  2 3 4 8 5" xfId="23237"/>
    <cellStyle name="Ввод  2 3 4 8 6" xfId="23238"/>
    <cellStyle name="Ввод  2 3 4 8 7" xfId="23239"/>
    <cellStyle name="Ввод  2 3 4 9" xfId="23240"/>
    <cellStyle name="Ввод  2 3 5" xfId="23241"/>
    <cellStyle name="Ввод  2 3 5 10" xfId="23242"/>
    <cellStyle name="Ввод  2 3 5 11" xfId="23243"/>
    <cellStyle name="Ввод  2 3 5 12" xfId="23244"/>
    <cellStyle name="Ввод  2 3 5 13" xfId="23245"/>
    <cellStyle name="Ввод  2 3 5 14" xfId="23246"/>
    <cellStyle name="Ввод  2 3 5 2" xfId="23247"/>
    <cellStyle name="Ввод  2 3 5 2 10" xfId="23248"/>
    <cellStyle name="Ввод  2 3 5 2 2" xfId="23249"/>
    <cellStyle name="Ввод  2 3 5 2 2 2" xfId="23250"/>
    <cellStyle name="Ввод  2 3 5 2 2 3" xfId="23251"/>
    <cellStyle name="Ввод  2 3 5 2 2 4" xfId="23252"/>
    <cellStyle name="Ввод  2 3 5 2 2 5" xfId="23253"/>
    <cellStyle name="Ввод  2 3 5 2 2 6" xfId="23254"/>
    <cellStyle name="Ввод  2 3 5 2 2 7" xfId="23255"/>
    <cellStyle name="Ввод  2 3 5 2 3" xfId="23256"/>
    <cellStyle name="Ввод  2 3 5 2 3 2" xfId="23257"/>
    <cellStyle name="Ввод  2 3 5 2 3 3" xfId="23258"/>
    <cellStyle name="Ввод  2 3 5 2 3 4" xfId="23259"/>
    <cellStyle name="Ввод  2 3 5 2 3 5" xfId="23260"/>
    <cellStyle name="Ввод  2 3 5 2 3 6" xfId="23261"/>
    <cellStyle name="Ввод  2 3 5 2 3 7" xfId="23262"/>
    <cellStyle name="Ввод  2 3 5 2 4" xfId="23263"/>
    <cellStyle name="Ввод  2 3 5 2 5" xfId="23264"/>
    <cellStyle name="Ввод  2 3 5 2 6" xfId="23265"/>
    <cellStyle name="Ввод  2 3 5 2 7" xfId="23266"/>
    <cellStyle name="Ввод  2 3 5 2 8" xfId="23267"/>
    <cellStyle name="Ввод  2 3 5 2 9" xfId="23268"/>
    <cellStyle name="Ввод  2 3 5 3" xfId="23269"/>
    <cellStyle name="Ввод  2 3 5 3 2" xfId="23270"/>
    <cellStyle name="Ввод  2 3 5 3 3" xfId="23271"/>
    <cellStyle name="Ввод  2 3 5 3 4" xfId="23272"/>
    <cellStyle name="Ввод  2 3 5 3 5" xfId="23273"/>
    <cellStyle name="Ввод  2 3 5 3 6" xfId="23274"/>
    <cellStyle name="Ввод  2 3 5 3 7" xfId="23275"/>
    <cellStyle name="Ввод  2 3 5 4" xfId="23276"/>
    <cellStyle name="Ввод  2 3 5 4 2" xfId="23277"/>
    <cellStyle name="Ввод  2 3 5 4 3" xfId="23278"/>
    <cellStyle name="Ввод  2 3 5 4 4" xfId="23279"/>
    <cellStyle name="Ввод  2 3 5 4 5" xfId="23280"/>
    <cellStyle name="Ввод  2 3 5 4 6" xfId="23281"/>
    <cellStyle name="Ввод  2 3 5 4 7" xfId="23282"/>
    <cellStyle name="Ввод  2 3 5 5" xfId="23283"/>
    <cellStyle name="Ввод  2 3 5 6" xfId="23284"/>
    <cellStyle name="Ввод  2 3 5 7" xfId="23285"/>
    <cellStyle name="Ввод  2 3 5 8" xfId="23286"/>
    <cellStyle name="Ввод  2 3 5 9" xfId="23287"/>
    <cellStyle name="Ввод  2 3 6" xfId="23288"/>
    <cellStyle name="Ввод  2 3 6 10" xfId="23289"/>
    <cellStyle name="Ввод  2 3 6 2" xfId="23290"/>
    <cellStyle name="Ввод  2 3 6 2 2" xfId="23291"/>
    <cellStyle name="Ввод  2 3 6 2 3" xfId="23292"/>
    <cellStyle name="Ввод  2 3 6 2 4" xfId="23293"/>
    <cellStyle name="Ввод  2 3 6 2 5" xfId="23294"/>
    <cellStyle name="Ввод  2 3 6 2 6" xfId="23295"/>
    <cellStyle name="Ввод  2 3 6 2 7" xfId="23296"/>
    <cellStyle name="Ввод  2 3 6 3" xfId="23297"/>
    <cellStyle name="Ввод  2 3 6 3 2" xfId="23298"/>
    <cellStyle name="Ввод  2 3 6 3 3" xfId="23299"/>
    <cellStyle name="Ввод  2 3 6 3 4" xfId="23300"/>
    <cellStyle name="Ввод  2 3 6 3 5" xfId="23301"/>
    <cellStyle name="Ввод  2 3 6 3 6" xfId="23302"/>
    <cellStyle name="Ввод  2 3 6 3 7" xfId="23303"/>
    <cellStyle name="Ввод  2 3 6 4" xfId="23304"/>
    <cellStyle name="Ввод  2 3 6 5" xfId="23305"/>
    <cellStyle name="Ввод  2 3 6 6" xfId="23306"/>
    <cellStyle name="Ввод  2 3 6 7" xfId="23307"/>
    <cellStyle name="Ввод  2 3 6 8" xfId="23308"/>
    <cellStyle name="Ввод  2 3 6 9" xfId="23309"/>
    <cellStyle name="Ввод  2 3 7" xfId="23310"/>
    <cellStyle name="Ввод  2 3 8" xfId="23311"/>
    <cellStyle name="Ввод  2 3 9" xfId="23312"/>
    <cellStyle name="Ввод  2 4" xfId="23313"/>
    <cellStyle name="Ввод  2 4 10" xfId="23314"/>
    <cellStyle name="Ввод  2 4 11" xfId="23315"/>
    <cellStyle name="Ввод  2 4 12" xfId="23316"/>
    <cellStyle name="Ввод  2 4 13" xfId="23317"/>
    <cellStyle name="Ввод  2 4 14" xfId="23318"/>
    <cellStyle name="Ввод  2 4 15" xfId="23319"/>
    <cellStyle name="Ввод  2 4 16" xfId="23320"/>
    <cellStyle name="Ввод  2 4 17" xfId="23321"/>
    <cellStyle name="Ввод  2 4 18" xfId="23322"/>
    <cellStyle name="Ввод  2 4 2" xfId="23323"/>
    <cellStyle name="Ввод  2 4 2 10" xfId="23324"/>
    <cellStyle name="Ввод  2 4 2 11" xfId="23325"/>
    <cellStyle name="Ввод  2 4 2 12" xfId="23326"/>
    <cellStyle name="Ввод  2 4 2 13" xfId="23327"/>
    <cellStyle name="Ввод  2 4 2 14" xfId="23328"/>
    <cellStyle name="Ввод  2 4 2 2" xfId="23329"/>
    <cellStyle name="Ввод  2 4 2 2 10" xfId="23330"/>
    <cellStyle name="Ввод  2 4 2 2 2" xfId="23331"/>
    <cellStyle name="Ввод  2 4 2 2 2 2" xfId="23332"/>
    <cellStyle name="Ввод  2 4 2 2 2 3" xfId="23333"/>
    <cellStyle name="Ввод  2 4 2 2 2 4" xfId="23334"/>
    <cellStyle name="Ввод  2 4 2 2 2 5" xfId="23335"/>
    <cellStyle name="Ввод  2 4 2 2 2 6" xfId="23336"/>
    <cellStyle name="Ввод  2 4 2 2 2 7" xfId="23337"/>
    <cellStyle name="Ввод  2 4 2 2 3" xfId="23338"/>
    <cellStyle name="Ввод  2 4 2 2 3 2" xfId="23339"/>
    <cellStyle name="Ввод  2 4 2 2 3 3" xfId="23340"/>
    <cellStyle name="Ввод  2 4 2 2 3 4" xfId="23341"/>
    <cellStyle name="Ввод  2 4 2 2 3 5" xfId="23342"/>
    <cellStyle name="Ввод  2 4 2 2 3 6" xfId="23343"/>
    <cellStyle name="Ввод  2 4 2 2 3 7" xfId="23344"/>
    <cellStyle name="Ввод  2 4 2 2 4" xfId="23345"/>
    <cellStyle name="Ввод  2 4 2 2 5" xfId="23346"/>
    <cellStyle name="Ввод  2 4 2 2 6" xfId="23347"/>
    <cellStyle name="Ввод  2 4 2 2 7" xfId="23348"/>
    <cellStyle name="Ввод  2 4 2 2 8" xfId="23349"/>
    <cellStyle name="Ввод  2 4 2 2 9" xfId="23350"/>
    <cellStyle name="Ввод  2 4 2 3" xfId="23351"/>
    <cellStyle name="Ввод  2 4 2 3 2" xfId="23352"/>
    <cellStyle name="Ввод  2 4 2 3 3" xfId="23353"/>
    <cellStyle name="Ввод  2 4 2 3 4" xfId="23354"/>
    <cellStyle name="Ввод  2 4 2 3 5" xfId="23355"/>
    <cellStyle name="Ввод  2 4 2 3 6" xfId="23356"/>
    <cellStyle name="Ввод  2 4 2 3 7" xfId="23357"/>
    <cellStyle name="Ввод  2 4 2 4" xfId="23358"/>
    <cellStyle name="Ввод  2 4 2 4 2" xfId="23359"/>
    <cellStyle name="Ввод  2 4 2 4 3" xfId="23360"/>
    <cellStyle name="Ввод  2 4 2 4 4" xfId="23361"/>
    <cellStyle name="Ввод  2 4 2 4 5" xfId="23362"/>
    <cellStyle name="Ввод  2 4 2 4 6" xfId="23363"/>
    <cellStyle name="Ввод  2 4 2 4 7" xfId="23364"/>
    <cellStyle name="Ввод  2 4 2 5" xfId="23365"/>
    <cellStyle name="Ввод  2 4 2 6" xfId="23366"/>
    <cellStyle name="Ввод  2 4 2 7" xfId="23367"/>
    <cellStyle name="Ввод  2 4 2 8" xfId="23368"/>
    <cellStyle name="Ввод  2 4 2 9" xfId="23369"/>
    <cellStyle name="Ввод  2 4 3" xfId="23370"/>
    <cellStyle name="Ввод  2 4 3 10" xfId="23371"/>
    <cellStyle name="Ввод  2 4 3 11" xfId="23372"/>
    <cellStyle name="Ввод  2 4 3 12" xfId="23373"/>
    <cellStyle name="Ввод  2 4 3 13" xfId="23374"/>
    <cellStyle name="Ввод  2 4 3 14" xfId="23375"/>
    <cellStyle name="Ввод  2 4 3 2" xfId="23376"/>
    <cellStyle name="Ввод  2 4 3 2 10" xfId="23377"/>
    <cellStyle name="Ввод  2 4 3 2 2" xfId="23378"/>
    <cellStyle name="Ввод  2 4 3 2 2 2" xfId="23379"/>
    <cellStyle name="Ввод  2 4 3 2 2 3" xfId="23380"/>
    <cellStyle name="Ввод  2 4 3 2 2 4" xfId="23381"/>
    <cellStyle name="Ввод  2 4 3 2 2 5" xfId="23382"/>
    <cellStyle name="Ввод  2 4 3 2 2 6" xfId="23383"/>
    <cellStyle name="Ввод  2 4 3 2 2 7" xfId="23384"/>
    <cellStyle name="Ввод  2 4 3 2 3" xfId="23385"/>
    <cellStyle name="Ввод  2 4 3 2 3 2" xfId="23386"/>
    <cellStyle name="Ввод  2 4 3 2 3 3" xfId="23387"/>
    <cellStyle name="Ввод  2 4 3 2 3 4" xfId="23388"/>
    <cellStyle name="Ввод  2 4 3 2 3 5" xfId="23389"/>
    <cellStyle name="Ввод  2 4 3 2 3 6" xfId="23390"/>
    <cellStyle name="Ввод  2 4 3 2 3 7" xfId="23391"/>
    <cellStyle name="Ввод  2 4 3 2 4" xfId="23392"/>
    <cellStyle name="Ввод  2 4 3 2 5" xfId="23393"/>
    <cellStyle name="Ввод  2 4 3 2 6" xfId="23394"/>
    <cellStyle name="Ввод  2 4 3 2 7" xfId="23395"/>
    <cellStyle name="Ввод  2 4 3 2 8" xfId="23396"/>
    <cellStyle name="Ввод  2 4 3 2 9" xfId="23397"/>
    <cellStyle name="Ввод  2 4 3 3" xfId="23398"/>
    <cellStyle name="Ввод  2 4 3 3 2" xfId="23399"/>
    <cellStyle name="Ввод  2 4 3 3 3" xfId="23400"/>
    <cellStyle name="Ввод  2 4 3 3 4" xfId="23401"/>
    <cellStyle name="Ввод  2 4 3 3 5" xfId="23402"/>
    <cellStyle name="Ввод  2 4 3 3 6" xfId="23403"/>
    <cellStyle name="Ввод  2 4 3 3 7" xfId="23404"/>
    <cellStyle name="Ввод  2 4 3 4" xfId="23405"/>
    <cellStyle name="Ввод  2 4 3 4 2" xfId="23406"/>
    <cellStyle name="Ввод  2 4 3 4 3" xfId="23407"/>
    <cellStyle name="Ввод  2 4 3 4 4" xfId="23408"/>
    <cellStyle name="Ввод  2 4 3 4 5" xfId="23409"/>
    <cellStyle name="Ввод  2 4 3 4 6" xfId="23410"/>
    <cellStyle name="Ввод  2 4 3 4 7" xfId="23411"/>
    <cellStyle name="Ввод  2 4 3 5" xfId="23412"/>
    <cellStyle name="Ввод  2 4 3 6" xfId="23413"/>
    <cellStyle name="Ввод  2 4 3 7" xfId="23414"/>
    <cellStyle name="Ввод  2 4 3 8" xfId="23415"/>
    <cellStyle name="Ввод  2 4 3 9" xfId="23416"/>
    <cellStyle name="Ввод  2 4 4" xfId="23417"/>
    <cellStyle name="Ввод  2 4 4 10" xfId="23418"/>
    <cellStyle name="Ввод  2 4 4 11" xfId="23419"/>
    <cellStyle name="Ввод  2 4 4 12" xfId="23420"/>
    <cellStyle name="Ввод  2 4 4 13" xfId="23421"/>
    <cellStyle name="Ввод  2 4 4 14" xfId="23422"/>
    <cellStyle name="Ввод  2 4 4 2" xfId="23423"/>
    <cellStyle name="Ввод  2 4 4 2 10" xfId="23424"/>
    <cellStyle name="Ввод  2 4 4 2 2" xfId="23425"/>
    <cellStyle name="Ввод  2 4 4 2 2 2" xfId="23426"/>
    <cellStyle name="Ввод  2 4 4 2 2 3" xfId="23427"/>
    <cellStyle name="Ввод  2 4 4 2 2 4" xfId="23428"/>
    <cellStyle name="Ввод  2 4 4 2 2 5" xfId="23429"/>
    <cellStyle name="Ввод  2 4 4 2 2 6" xfId="23430"/>
    <cellStyle name="Ввод  2 4 4 2 2 7" xfId="23431"/>
    <cellStyle name="Ввод  2 4 4 2 3" xfId="23432"/>
    <cellStyle name="Ввод  2 4 4 2 3 2" xfId="23433"/>
    <cellStyle name="Ввод  2 4 4 2 3 3" xfId="23434"/>
    <cellStyle name="Ввод  2 4 4 2 3 4" xfId="23435"/>
    <cellStyle name="Ввод  2 4 4 2 3 5" xfId="23436"/>
    <cellStyle name="Ввод  2 4 4 2 3 6" xfId="23437"/>
    <cellStyle name="Ввод  2 4 4 2 3 7" xfId="23438"/>
    <cellStyle name="Ввод  2 4 4 2 4" xfId="23439"/>
    <cellStyle name="Ввод  2 4 4 2 5" xfId="23440"/>
    <cellStyle name="Ввод  2 4 4 2 6" xfId="23441"/>
    <cellStyle name="Ввод  2 4 4 2 7" xfId="23442"/>
    <cellStyle name="Ввод  2 4 4 2 8" xfId="23443"/>
    <cellStyle name="Ввод  2 4 4 2 9" xfId="23444"/>
    <cellStyle name="Ввод  2 4 4 3" xfId="23445"/>
    <cellStyle name="Ввод  2 4 4 3 2" xfId="23446"/>
    <cellStyle name="Ввод  2 4 4 3 3" xfId="23447"/>
    <cellStyle name="Ввод  2 4 4 3 4" xfId="23448"/>
    <cellStyle name="Ввод  2 4 4 3 5" xfId="23449"/>
    <cellStyle name="Ввод  2 4 4 3 6" xfId="23450"/>
    <cellStyle name="Ввод  2 4 4 3 7" xfId="23451"/>
    <cellStyle name="Ввод  2 4 4 4" xfId="23452"/>
    <cellStyle name="Ввод  2 4 4 4 2" xfId="23453"/>
    <cellStyle name="Ввод  2 4 4 4 3" xfId="23454"/>
    <cellStyle name="Ввод  2 4 4 4 4" xfId="23455"/>
    <cellStyle name="Ввод  2 4 4 4 5" xfId="23456"/>
    <cellStyle name="Ввод  2 4 4 4 6" xfId="23457"/>
    <cellStyle name="Ввод  2 4 4 4 7" xfId="23458"/>
    <cellStyle name="Ввод  2 4 4 5" xfId="23459"/>
    <cellStyle name="Ввод  2 4 4 6" xfId="23460"/>
    <cellStyle name="Ввод  2 4 4 7" xfId="23461"/>
    <cellStyle name="Ввод  2 4 4 8" xfId="23462"/>
    <cellStyle name="Ввод  2 4 4 9" xfId="23463"/>
    <cellStyle name="Ввод  2 4 5" xfId="23464"/>
    <cellStyle name="Ввод  2 4 5 10" xfId="23465"/>
    <cellStyle name="Ввод  2 4 5 11" xfId="23466"/>
    <cellStyle name="Ввод  2 4 5 12" xfId="23467"/>
    <cellStyle name="Ввод  2 4 5 13" xfId="23468"/>
    <cellStyle name="Ввод  2 4 5 14" xfId="23469"/>
    <cellStyle name="Ввод  2 4 5 2" xfId="23470"/>
    <cellStyle name="Ввод  2 4 5 2 10" xfId="23471"/>
    <cellStyle name="Ввод  2 4 5 2 2" xfId="23472"/>
    <cellStyle name="Ввод  2 4 5 2 2 2" xfId="23473"/>
    <cellStyle name="Ввод  2 4 5 2 2 3" xfId="23474"/>
    <cellStyle name="Ввод  2 4 5 2 2 4" xfId="23475"/>
    <cellStyle name="Ввод  2 4 5 2 2 5" xfId="23476"/>
    <cellStyle name="Ввод  2 4 5 2 2 6" xfId="23477"/>
    <cellStyle name="Ввод  2 4 5 2 2 7" xfId="23478"/>
    <cellStyle name="Ввод  2 4 5 2 3" xfId="23479"/>
    <cellStyle name="Ввод  2 4 5 2 3 2" xfId="23480"/>
    <cellStyle name="Ввод  2 4 5 2 3 3" xfId="23481"/>
    <cellStyle name="Ввод  2 4 5 2 3 4" xfId="23482"/>
    <cellStyle name="Ввод  2 4 5 2 3 5" xfId="23483"/>
    <cellStyle name="Ввод  2 4 5 2 3 6" xfId="23484"/>
    <cellStyle name="Ввод  2 4 5 2 3 7" xfId="23485"/>
    <cellStyle name="Ввод  2 4 5 2 4" xfId="23486"/>
    <cellStyle name="Ввод  2 4 5 2 5" xfId="23487"/>
    <cellStyle name="Ввод  2 4 5 2 6" xfId="23488"/>
    <cellStyle name="Ввод  2 4 5 2 7" xfId="23489"/>
    <cellStyle name="Ввод  2 4 5 2 8" xfId="23490"/>
    <cellStyle name="Ввод  2 4 5 2 9" xfId="23491"/>
    <cellStyle name="Ввод  2 4 5 3" xfId="23492"/>
    <cellStyle name="Ввод  2 4 5 3 2" xfId="23493"/>
    <cellStyle name="Ввод  2 4 5 3 3" xfId="23494"/>
    <cellStyle name="Ввод  2 4 5 3 4" xfId="23495"/>
    <cellStyle name="Ввод  2 4 5 3 5" xfId="23496"/>
    <cellStyle name="Ввод  2 4 5 3 6" xfId="23497"/>
    <cellStyle name="Ввод  2 4 5 3 7" xfId="23498"/>
    <cellStyle name="Ввод  2 4 5 4" xfId="23499"/>
    <cellStyle name="Ввод  2 4 5 4 2" xfId="23500"/>
    <cellStyle name="Ввод  2 4 5 4 3" xfId="23501"/>
    <cellStyle name="Ввод  2 4 5 4 4" xfId="23502"/>
    <cellStyle name="Ввод  2 4 5 4 5" xfId="23503"/>
    <cellStyle name="Ввод  2 4 5 4 6" xfId="23504"/>
    <cellStyle name="Ввод  2 4 5 4 7" xfId="23505"/>
    <cellStyle name="Ввод  2 4 5 5" xfId="23506"/>
    <cellStyle name="Ввод  2 4 5 6" xfId="23507"/>
    <cellStyle name="Ввод  2 4 5 7" xfId="23508"/>
    <cellStyle name="Ввод  2 4 5 8" xfId="23509"/>
    <cellStyle name="Ввод  2 4 5 9" xfId="23510"/>
    <cellStyle name="Ввод  2 4 6" xfId="23511"/>
    <cellStyle name="Ввод  2 4 6 10" xfId="23512"/>
    <cellStyle name="Ввод  2 4 6 2" xfId="23513"/>
    <cellStyle name="Ввод  2 4 6 2 2" xfId="23514"/>
    <cellStyle name="Ввод  2 4 6 2 3" xfId="23515"/>
    <cellStyle name="Ввод  2 4 6 2 4" xfId="23516"/>
    <cellStyle name="Ввод  2 4 6 2 5" xfId="23517"/>
    <cellStyle name="Ввод  2 4 6 2 6" xfId="23518"/>
    <cellStyle name="Ввод  2 4 6 2 7" xfId="23519"/>
    <cellStyle name="Ввод  2 4 6 3" xfId="23520"/>
    <cellStyle name="Ввод  2 4 6 3 2" xfId="23521"/>
    <cellStyle name="Ввод  2 4 6 3 3" xfId="23522"/>
    <cellStyle name="Ввод  2 4 6 3 4" xfId="23523"/>
    <cellStyle name="Ввод  2 4 6 3 5" xfId="23524"/>
    <cellStyle name="Ввод  2 4 6 3 6" xfId="23525"/>
    <cellStyle name="Ввод  2 4 6 3 7" xfId="23526"/>
    <cellStyle name="Ввод  2 4 6 4" xfId="23527"/>
    <cellStyle name="Ввод  2 4 6 5" xfId="23528"/>
    <cellStyle name="Ввод  2 4 6 6" xfId="23529"/>
    <cellStyle name="Ввод  2 4 6 7" xfId="23530"/>
    <cellStyle name="Ввод  2 4 6 8" xfId="23531"/>
    <cellStyle name="Ввод  2 4 6 9" xfId="23532"/>
    <cellStyle name="Ввод  2 4 7" xfId="23533"/>
    <cellStyle name="Ввод  2 4 7 2" xfId="23534"/>
    <cellStyle name="Ввод  2 4 7 3" xfId="23535"/>
    <cellStyle name="Ввод  2 4 7 4" xfId="23536"/>
    <cellStyle name="Ввод  2 4 7 5" xfId="23537"/>
    <cellStyle name="Ввод  2 4 7 6" xfId="23538"/>
    <cellStyle name="Ввод  2 4 7 7" xfId="23539"/>
    <cellStyle name="Ввод  2 4 8" xfId="23540"/>
    <cellStyle name="Ввод  2 4 8 2" xfId="23541"/>
    <cellStyle name="Ввод  2 4 8 3" xfId="23542"/>
    <cellStyle name="Ввод  2 4 8 4" xfId="23543"/>
    <cellStyle name="Ввод  2 4 8 5" xfId="23544"/>
    <cellStyle name="Ввод  2 4 8 6" xfId="23545"/>
    <cellStyle name="Ввод  2 4 8 7" xfId="23546"/>
    <cellStyle name="Ввод  2 4 9" xfId="23547"/>
    <cellStyle name="Ввод  2 5" xfId="23548"/>
    <cellStyle name="Ввод  2 5 10" xfId="23549"/>
    <cellStyle name="Ввод  2 5 11" xfId="23550"/>
    <cellStyle name="Ввод  2 5 12" xfId="23551"/>
    <cellStyle name="Ввод  2 5 13" xfId="23552"/>
    <cellStyle name="Ввод  2 5 14" xfId="23553"/>
    <cellStyle name="Ввод  2 5 15" xfId="23554"/>
    <cellStyle name="Ввод  2 5 2" xfId="23555"/>
    <cellStyle name="Ввод  2 5 2 10" xfId="23556"/>
    <cellStyle name="Ввод  2 5 2 11" xfId="23557"/>
    <cellStyle name="Ввод  2 5 2 12" xfId="23558"/>
    <cellStyle name="Ввод  2 5 2 13" xfId="23559"/>
    <cellStyle name="Ввод  2 5 2 14" xfId="23560"/>
    <cellStyle name="Ввод  2 5 2 2" xfId="23561"/>
    <cellStyle name="Ввод  2 5 2 2 10" xfId="23562"/>
    <cellStyle name="Ввод  2 5 2 2 2" xfId="23563"/>
    <cellStyle name="Ввод  2 5 2 2 2 2" xfId="23564"/>
    <cellStyle name="Ввод  2 5 2 2 2 3" xfId="23565"/>
    <cellStyle name="Ввод  2 5 2 2 2 4" xfId="23566"/>
    <cellStyle name="Ввод  2 5 2 2 2 5" xfId="23567"/>
    <cellStyle name="Ввод  2 5 2 2 2 6" xfId="23568"/>
    <cellStyle name="Ввод  2 5 2 2 2 7" xfId="23569"/>
    <cellStyle name="Ввод  2 5 2 2 3" xfId="23570"/>
    <cellStyle name="Ввод  2 5 2 2 3 2" xfId="23571"/>
    <cellStyle name="Ввод  2 5 2 2 3 3" xfId="23572"/>
    <cellStyle name="Ввод  2 5 2 2 3 4" xfId="23573"/>
    <cellStyle name="Ввод  2 5 2 2 3 5" xfId="23574"/>
    <cellStyle name="Ввод  2 5 2 2 3 6" xfId="23575"/>
    <cellStyle name="Ввод  2 5 2 2 3 7" xfId="23576"/>
    <cellStyle name="Ввод  2 5 2 2 4" xfId="23577"/>
    <cellStyle name="Ввод  2 5 2 2 5" xfId="23578"/>
    <cellStyle name="Ввод  2 5 2 2 6" xfId="23579"/>
    <cellStyle name="Ввод  2 5 2 2 7" xfId="23580"/>
    <cellStyle name="Ввод  2 5 2 2 8" xfId="23581"/>
    <cellStyle name="Ввод  2 5 2 2 9" xfId="23582"/>
    <cellStyle name="Ввод  2 5 2 3" xfId="23583"/>
    <cellStyle name="Ввод  2 5 2 3 2" xfId="23584"/>
    <cellStyle name="Ввод  2 5 2 3 3" xfId="23585"/>
    <cellStyle name="Ввод  2 5 2 3 4" xfId="23586"/>
    <cellStyle name="Ввод  2 5 2 3 5" xfId="23587"/>
    <cellStyle name="Ввод  2 5 2 3 6" xfId="23588"/>
    <cellStyle name="Ввод  2 5 2 3 7" xfId="23589"/>
    <cellStyle name="Ввод  2 5 2 4" xfId="23590"/>
    <cellStyle name="Ввод  2 5 2 4 2" xfId="23591"/>
    <cellStyle name="Ввод  2 5 2 4 3" xfId="23592"/>
    <cellStyle name="Ввод  2 5 2 4 4" xfId="23593"/>
    <cellStyle name="Ввод  2 5 2 4 5" xfId="23594"/>
    <cellStyle name="Ввод  2 5 2 4 6" xfId="23595"/>
    <cellStyle name="Ввод  2 5 2 4 7" xfId="23596"/>
    <cellStyle name="Ввод  2 5 2 5" xfId="23597"/>
    <cellStyle name="Ввод  2 5 2 6" xfId="23598"/>
    <cellStyle name="Ввод  2 5 2 7" xfId="23599"/>
    <cellStyle name="Ввод  2 5 2 8" xfId="23600"/>
    <cellStyle name="Ввод  2 5 2 9" xfId="23601"/>
    <cellStyle name="Ввод  2 5 3" xfId="23602"/>
    <cellStyle name="Ввод  2 5 3 10" xfId="23603"/>
    <cellStyle name="Ввод  2 5 3 11" xfId="23604"/>
    <cellStyle name="Ввод  2 5 3 12" xfId="23605"/>
    <cellStyle name="Ввод  2 5 3 13" xfId="23606"/>
    <cellStyle name="Ввод  2 5 3 14" xfId="23607"/>
    <cellStyle name="Ввод  2 5 3 2" xfId="23608"/>
    <cellStyle name="Ввод  2 5 3 2 10" xfId="23609"/>
    <cellStyle name="Ввод  2 5 3 2 2" xfId="23610"/>
    <cellStyle name="Ввод  2 5 3 2 2 2" xfId="23611"/>
    <cellStyle name="Ввод  2 5 3 2 2 3" xfId="23612"/>
    <cellStyle name="Ввод  2 5 3 2 2 4" xfId="23613"/>
    <cellStyle name="Ввод  2 5 3 2 2 5" xfId="23614"/>
    <cellStyle name="Ввод  2 5 3 2 2 6" xfId="23615"/>
    <cellStyle name="Ввод  2 5 3 2 2 7" xfId="23616"/>
    <cellStyle name="Ввод  2 5 3 2 3" xfId="23617"/>
    <cellStyle name="Ввод  2 5 3 2 3 2" xfId="23618"/>
    <cellStyle name="Ввод  2 5 3 2 3 3" xfId="23619"/>
    <cellStyle name="Ввод  2 5 3 2 3 4" xfId="23620"/>
    <cellStyle name="Ввод  2 5 3 2 3 5" xfId="23621"/>
    <cellStyle name="Ввод  2 5 3 2 3 6" xfId="23622"/>
    <cellStyle name="Ввод  2 5 3 2 3 7" xfId="23623"/>
    <cellStyle name="Ввод  2 5 3 2 4" xfId="23624"/>
    <cellStyle name="Ввод  2 5 3 2 5" xfId="23625"/>
    <cellStyle name="Ввод  2 5 3 2 6" xfId="23626"/>
    <cellStyle name="Ввод  2 5 3 2 7" xfId="23627"/>
    <cellStyle name="Ввод  2 5 3 2 8" xfId="23628"/>
    <cellStyle name="Ввод  2 5 3 2 9" xfId="23629"/>
    <cellStyle name="Ввод  2 5 3 3" xfId="23630"/>
    <cellStyle name="Ввод  2 5 3 3 2" xfId="23631"/>
    <cellStyle name="Ввод  2 5 3 3 3" xfId="23632"/>
    <cellStyle name="Ввод  2 5 3 3 4" xfId="23633"/>
    <cellStyle name="Ввод  2 5 3 3 5" xfId="23634"/>
    <cellStyle name="Ввод  2 5 3 3 6" xfId="23635"/>
    <cellStyle name="Ввод  2 5 3 3 7" xfId="23636"/>
    <cellStyle name="Ввод  2 5 3 4" xfId="23637"/>
    <cellStyle name="Ввод  2 5 3 4 2" xfId="23638"/>
    <cellStyle name="Ввод  2 5 3 4 3" xfId="23639"/>
    <cellStyle name="Ввод  2 5 3 4 4" xfId="23640"/>
    <cellStyle name="Ввод  2 5 3 4 5" xfId="23641"/>
    <cellStyle name="Ввод  2 5 3 4 6" xfId="23642"/>
    <cellStyle name="Ввод  2 5 3 4 7" xfId="23643"/>
    <cellStyle name="Ввод  2 5 3 5" xfId="23644"/>
    <cellStyle name="Ввод  2 5 3 6" xfId="23645"/>
    <cellStyle name="Ввод  2 5 3 7" xfId="23646"/>
    <cellStyle name="Ввод  2 5 3 8" xfId="23647"/>
    <cellStyle name="Ввод  2 5 3 9" xfId="23648"/>
    <cellStyle name="Ввод  2 5 4" xfId="23649"/>
    <cellStyle name="Ввод  2 5 4 10" xfId="23650"/>
    <cellStyle name="Ввод  2 5 4 11" xfId="23651"/>
    <cellStyle name="Ввод  2 5 4 12" xfId="23652"/>
    <cellStyle name="Ввод  2 5 4 13" xfId="23653"/>
    <cellStyle name="Ввод  2 5 4 14" xfId="23654"/>
    <cellStyle name="Ввод  2 5 4 2" xfId="23655"/>
    <cellStyle name="Ввод  2 5 4 2 10" xfId="23656"/>
    <cellStyle name="Ввод  2 5 4 2 2" xfId="23657"/>
    <cellStyle name="Ввод  2 5 4 2 2 2" xfId="23658"/>
    <cellStyle name="Ввод  2 5 4 2 2 3" xfId="23659"/>
    <cellStyle name="Ввод  2 5 4 2 2 4" xfId="23660"/>
    <cellStyle name="Ввод  2 5 4 2 2 5" xfId="23661"/>
    <cellStyle name="Ввод  2 5 4 2 2 6" xfId="23662"/>
    <cellStyle name="Ввод  2 5 4 2 2 7" xfId="23663"/>
    <cellStyle name="Ввод  2 5 4 2 3" xfId="23664"/>
    <cellStyle name="Ввод  2 5 4 2 3 2" xfId="23665"/>
    <cellStyle name="Ввод  2 5 4 2 3 3" xfId="23666"/>
    <cellStyle name="Ввод  2 5 4 2 3 4" xfId="23667"/>
    <cellStyle name="Ввод  2 5 4 2 3 5" xfId="23668"/>
    <cellStyle name="Ввод  2 5 4 2 3 6" xfId="23669"/>
    <cellStyle name="Ввод  2 5 4 2 3 7" xfId="23670"/>
    <cellStyle name="Ввод  2 5 4 2 4" xfId="23671"/>
    <cellStyle name="Ввод  2 5 4 2 5" xfId="23672"/>
    <cellStyle name="Ввод  2 5 4 2 6" xfId="23673"/>
    <cellStyle name="Ввод  2 5 4 2 7" xfId="23674"/>
    <cellStyle name="Ввод  2 5 4 2 8" xfId="23675"/>
    <cellStyle name="Ввод  2 5 4 2 9" xfId="23676"/>
    <cellStyle name="Ввод  2 5 4 3" xfId="23677"/>
    <cellStyle name="Ввод  2 5 4 3 2" xfId="23678"/>
    <cellStyle name="Ввод  2 5 4 3 3" xfId="23679"/>
    <cellStyle name="Ввод  2 5 4 3 4" xfId="23680"/>
    <cellStyle name="Ввод  2 5 4 3 5" xfId="23681"/>
    <cellStyle name="Ввод  2 5 4 3 6" xfId="23682"/>
    <cellStyle name="Ввод  2 5 4 3 7" xfId="23683"/>
    <cellStyle name="Ввод  2 5 4 4" xfId="23684"/>
    <cellStyle name="Ввод  2 5 4 4 2" xfId="23685"/>
    <cellStyle name="Ввод  2 5 4 4 3" xfId="23686"/>
    <cellStyle name="Ввод  2 5 4 4 4" xfId="23687"/>
    <cellStyle name="Ввод  2 5 4 4 5" xfId="23688"/>
    <cellStyle name="Ввод  2 5 4 4 6" xfId="23689"/>
    <cellStyle name="Ввод  2 5 4 4 7" xfId="23690"/>
    <cellStyle name="Ввод  2 5 4 5" xfId="23691"/>
    <cellStyle name="Ввод  2 5 4 6" xfId="23692"/>
    <cellStyle name="Ввод  2 5 4 7" xfId="23693"/>
    <cellStyle name="Ввод  2 5 4 8" xfId="23694"/>
    <cellStyle name="Ввод  2 5 4 9" xfId="23695"/>
    <cellStyle name="Ввод  2 5 5" xfId="23696"/>
    <cellStyle name="Ввод  2 5 5 10" xfId="23697"/>
    <cellStyle name="Ввод  2 5 5 11" xfId="23698"/>
    <cellStyle name="Ввод  2 5 5 12" xfId="23699"/>
    <cellStyle name="Ввод  2 5 5 13" xfId="23700"/>
    <cellStyle name="Ввод  2 5 5 14" xfId="23701"/>
    <cellStyle name="Ввод  2 5 5 2" xfId="23702"/>
    <cellStyle name="Ввод  2 5 5 2 10" xfId="23703"/>
    <cellStyle name="Ввод  2 5 5 2 2" xfId="23704"/>
    <cellStyle name="Ввод  2 5 5 2 2 2" xfId="23705"/>
    <cellStyle name="Ввод  2 5 5 2 2 3" xfId="23706"/>
    <cellStyle name="Ввод  2 5 5 2 2 4" xfId="23707"/>
    <cellStyle name="Ввод  2 5 5 2 2 5" xfId="23708"/>
    <cellStyle name="Ввод  2 5 5 2 2 6" xfId="23709"/>
    <cellStyle name="Ввод  2 5 5 2 2 7" xfId="23710"/>
    <cellStyle name="Ввод  2 5 5 2 3" xfId="23711"/>
    <cellStyle name="Ввод  2 5 5 2 3 2" xfId="23712"/>
    <cellStyle name="Ввод  2 5 5 2 3 3" xfId="23713"/>
    <cellStyle name="Ввод  2 5 5 2 3 4" xfId="23714"/>
    <cellStyle name="Ввод  2 5 5 2 3 5" xfId="23715"/>
    <cellStyle name="Ввод  2 5 5 2 3 6" xfId="23716"/>
    <cellStyle name="Ввод  2 5 5 2 3 7" xfId="23717"/>
    <cellStyle name="Ввод  2 5 5 2 4" xfId="23718"/>
    <cellStyle name="Ввод  2 5 5 2 5" xfId="23719"/>
    <cellStyle name="Ввод  2 5 5 2 6" xfId="23720"/>
    <cellStyle name="Ввод  2 5 5 2 7" xfId="23721"/>
    <cellStyle name="Ввод  2 5 5 2 8" xfId="23722"/>
    <cellStyle name="Ввод  2 5 5 2 9" xfId="23723"/>
    <cellStyle name="Ввод  2 5 5 3" xfId="23724"/>
    <cellStyle name="Ввод  2 5 5 3 2" xfId="23725"/>
    <cellStyle name="Ввод  2 5 5 3 3" xfId="23726"/>
    <cellStyle name="Ввод  2 5 5 3 4" xfId="23727"/>
    <cellStyle name="Ввод  2 5 5 3 5" xfId="23728"/>
    <cellStyle name="Ввод  2 5 5 3 6" xfId="23729"/>
    <cellStyle name="Ввод  2 5 5 3 7" xfId="23730"/>
    <cellStyle name="Ввод  2 5 5 4" xfId="23731"/>
    <cellStyle name="Ввод  2 5 5 4 2" xfId="23732"/>
    <cellStyle name="Ввод  2 5 5 4 3" xfId="23733"/>
    <cellStyle name="Ввод  2 5 5 4 4" xfId="23734"/>
    <cellStyle name="Ввод  2 5 5 4 5" xfId="23735"/>
    <cellStyle name="Ввод  2 5 5 4 6" xfId="23736"/>
    <cellStyle name="Ввод  2 5 5 4 7" xfId="23737"/>
    <cellStyle name="Ввод  2 5 5 5" xfId="23738"/>
    <cellStyle name="Ввод  2 5 5 6" xfId="23739"/>
    <cellStyle name="Ввод  2 5 5 7" xfId="23740"/>
    <cellStyle name="Ввод  2 5 5 8" xfId="23741"/>
    <cellStyle name="Ввод  2 5 5 9" xfId="23742"/>
    <cellStyle name="Ввод  2 5 6" xfId="23743"/>
    <cellStyle name="Ввод  2 5 6 10" xfId="23744"/>
    <cellStyle name="Ввод  2 5 6 2" xfId="23745"/>
    <cellStyle name="Ввод  2 5 6 2 2" xfId="23746"/>
    <cellStyle name="Ввод  2 5 6 2 3" xfId="23747"/>
    <cellStyle name="Ввод  2 5 6 2 4" xfId="23748"/>
    <cellStyle name="Ввод  2 5 6 2 5" xfId="23749"/>
    <cellStyle name="Ввод  2 5 6 2 6" xfId="23750"/>
    <cellStyle name="Ввод  2 5 6 2 7" xfId="23751"/>
    <cellStyle name="Ввод  2 5 6 3" xfId="23752"/>
    <cellStyle name="Ввод  2 5 6 3 2" xfId="23753"/>
    <cellStyle name="Ввод  2 5 6 3 3" xfId="23754"/>
    <cellStyle name="Ввод  2 5 6 3 4" xfId="23755"/>
    <cellStyle name="Ввод  2 5 6 3 5" xfId="23756"/>
    <cellStyle name="Ввод  2 5 6 3 6" xfId="23757"/>
    <cellStyle name="Ввод  2 5 6 3 7" xfId="23758"/>
    <cellStyle name="Ввод  2 5 6 4" xfId="23759"/>
    <cellStyle name="Ввод  2 5 6 5" xfId="23760"/>
    <cellStyle name="Ввод  2 5 6 6" xfId="23761"/>
    <cellStyle name="Ввод  2 5 6 7" xfId="23762"/>
    <cellStyle name="Ввод  2 5 6 8" xfId="23763"/>
    <cellStyle name="Ввод  2 5 6 9" xfId="23764"/>
    <cellStyle name="Ввод  2 5 7" xfId="23765"/>
    <cellStyle name="Ввод  2 5 7 2" xfId="23766"/>
    <cellStyle name="Ввод  2 5 7 3" xfId="23767"/>
    <cellStyle name="Ввод  2 5 7 4" xfId="23768"/>
    <cellStyle name="Ввод  2 5 7 5" xfId="23769"/>
    <cellStyle name="Ввод  2 5 7 6" xfId="23770"/>
    <cellStyle name="Ввод  2 5 7 7" xfId="23771"/>
    <cellStyle name="Ввод  2 5 8" xfId="23772"/>
    <cellStyle name="Ввод  2 5 8 2" xfId="23773"/>
    <cellStyle name="Ввод  2 5 8 3" xfId="23774"/>
    <cellStyle name="Ввод  2 5 8 4" xfId="23775"/>
    <cellStyle name="Ввод  2 5 8 5" xfId="23776"/>
    <cellStyle name="Ввод  2 5 8 6" xfId="23777"/>
    <cellStyle name="Ввод  2 5 8 7" xfId="23778"/>
    <cellStyle name="Ввод  2 5 9" xfId="23779"/>
    <cellStyle name="Ввод  2 6" xfId="23780"/>
    <cellStyle name="Ввод  2 6 10" xfId="23781"/>
    <cellStyle name="Ввод  2 6 11" xfId="23782"/>
    <cellStyle name="Ввод  2 6 12" xfId="23783"/>
    <cellStyle name="Ввод  2 6 13" xfId="23784"/>
    <cellStyle name="Ввод  2 6 14" xfId="23785"/>
    <cellStyle name="Ввод  2 6 15" xfId="23786"/>
    <cellStyle name="Ввод  2 6 2" xfId="23787"/>
    <cellStyle name="Ввод  2 6 2 10" xfId="23788"/>
    <cellStyle name="Ввод  2 6 2 11" xfId="23789"/>
    <cellStyle name="Ввод  2 6 2 12" xfId="23790"/>
    <cellStyle name="Ввод  2 6 2 13" xfId="23791"/>
    <cellStyle name="Ввод  2 6 2 14" xfId="23792"/>
    <cellStyle name="Ввод  2 6 2 2" xfId="23793"/>
    <cellStyle name="Ввод  2 6 2 2 10" xfId="23794"/>
    <cellStyle name="Ввод  2 6 2 2 2" xfId="23795"/>
    <cellStyle name="Ввод  2 6 2 2 2 2" xfId="23796"/>
    <cellStyle name="Ввод  2 6 2 2 2 3" xfId="23797"/>
    <cellStyle name="Ввод  2 6 2 2 2 4" xfId="23798"/>
    <cellStyle name="Ввод  2 6 2 2 2 5" xfId="23799"/>
    <cellStyle name="Ввод  2 6 2 2 2 6" xfId="23800"/>
    <cellStyle name="Ввод  2 6 2 2 2 7" xfId="23801"/>
    <cellStyle name="Ввод  2 6 2 2 3" xfId="23802"/>
    <cellStyle name="Ввод  2 6 2 2 3 2" xfId="23803"/>
    <cellStyle name="Ввод  2 6 2 2 3 3" xfId="23804"/>
    <cellStyle name="Ввод  2 6 2 2 3 4" xfId="23805"/>
    <cellStyle name="Ввод  2 6 2 2 3 5" xfId="23806"/>
    <cellStyle name="Ввод  2 6 2 2 3 6" xfId="23807"/>
    <cellStyle name="Ввод  2 6 2 2 3 7" xfId="23808"/>
    <cellStyle name="Ввод  2 6 2 2 4" xfId="23809"/>
    <cellStyle name="Ввод  2 6 2 2 5" xfId="23810"/>
    <cellStyle name="Ввод  2 6 2 2 6" xfId="23811"/>
    <cellStyle name="Ввод  2 6 2 2 7" xfId="23812"/>
    <cellStyle name="Ввод  2 6 2 2 8" xfId="23813"/>
    <cellStyle name="Ввод  2 6 2 2 9" xfId="23814"/>
    <cellStyle name="Ввод  2 6 2 3" xfId="23815"/>
    <cellStyle name="Ввод  2 6 2 3 2" xfId="23816"/>
    <cellStyle name="Ввод  2 6 2 3 3" xfId="23817"/>
    <cellStyle name="Ввод  2 6 2 3 4" xfId="23818"/>
    <cellStyle name="Ввод  2 6 2 3 5" xfId="23819"/>
    <cellStyle name="Ввод  2 6 2 3 6" xfId="23820"/>
    <cellStyle name="Ввод  2 6 2 3 7" xfId="23821"/>
    <cellStyle name="Ввод  2 6 2 4" xfId="23822"/>
    <cellStyle name="Ввод  2 6 2 4 2" xfId="23823"/>
    <cellStyle name="Ввод  2 6 2 4 3" xfId="23824"/>
    <cellStyle name="Ввод  2 6 2 4 4" xfId="23825"/>
    <cellStyle name="Ввод  2 6 2 4 5" xfId="23826"/>
    <cellStyle name="Ввод  2 6 2 4 6" xfId="23827"/>
    <cellStyle name="Ввод  2 6 2 4 7" xfId="23828"/>
    <cellStyle name="Ввод  2 6 2 5" xfId="23829"/>
    <cellStyle name="Ввод  2 6 2 6" xfId="23830"/>
    <cellStyle name="Ввод  2 6 2 7" xfId="23831"/>
    <cellStyle name="Ввод  2 6 2 8" xfId="23832"/>
    <cellStyle name="Ввод  2 6 2 9" xfId="23833"/>
    <cellStyle name="Ввод  2 6 3" xfId="23834"/>
    <cellStyle name="Ввод  2 6 3 10" xfId="23835"/>
    <cellStyle name="Ввод  2 6 3 11" xfId="23836"/>
    <cellStyle name="Ввод  2 6 3 12" xfId="23837"/>
    <cellStyle name="Ввод  2 6 3 13" xfId="23838"/>
    <cellStyle name="Ввод  2 6 3 14" xfId="23839"/>
    <cellStyle name="Ввод  2 6 3 2" xfId="23840"/>
    <cellStyle name="Ввод  2 6 3 2 10" xfId="23841"/>
    <cellStyle name="Ввод  2 6 3 2 2" xfId="23842"/>
    <cellStyle name="Ввод  2 6 3 2 2 2" xfId="23843"/>
    <cellStyle name="Ввод  2 6 3 2 2 3" xfId="23844"/>
    <cellStyle name="Ввод  2 6 3 2 2 4" xfId="23845"/>
    <cellStyle name="Ввод  2 6 3 2 2 5" xfId="23846"/>
    <cellStyle name="Ввод  2 6 3 2 2 6" xfId="23847"/>
    <cellStyle name="Ввод  2 6 3 2 2 7" xfId="23848"/>
    <cellStyle name="Ввод  2 6 3 2 3" xfId="23849"/>
    <cellStyle name="Ввод  2 6 3 2 3 2" xfId="23850"/>
    <cellStyle name="Ввод  2 6 3 2 3 3" xfId="23851"/>
    <cellStyle name="Ввод  2 6 3 2 3 4" xfId="23852"/>
    <cellStyle name="Ввод  2 6 3 2 3 5" xfId="23853"/>
    <cellStyle name="Ввод  2 6 3 2 3 6" xfId="23854"/>
    <cellStyle name="Ввод  2 6 3 2 3 7" xfId="23855"/>
    <cellStyle name="Ввод  2 6 3 2 4" xfId="23856"/>
    <cellStyle name="Ввод  2 6 3 2 5" xfId="23857"/>
    <cellStyle name="Ввод  2 6 3 2 6" xfId="23858"/>
    <cellStyle name="Ввод  2 6 3 2 7" xfId="23859"/>
    <cellStyle name="Ввод  2 6 3 2 8" xfId="23860"/>
    <cellStyle name="Ввод  2 6 3 2 9" xfId="23861"/>
    <cellStyle name="Ввод  2 6 3 3" xfId="23862"/>
    <cellStyle name="Ввод  2 6 3 3 2" xfId="23863"/>
    <cellStyle name="Ввод  2 6 3 3 3" xfId="23864"/>
    <cellStyle name="Ввод  2 6 3 3 4" xfId="23865"/>
    <cellStyle name="Ввод  2 6 3 3 5" xfId="23866"/>
    <cellStyle name="Ввод  2 6 3 3 6" xfId="23867"/>
    <cellStyle name="Ввод  2 6 3 3 7" xfId="23868"/>
    <cellStyle name="Ввод  2 6 3 4" xfId="23869"/>
    <cellStyle name="Ввод  2 6 3 4 2" xfId="23870"/>
    <cellStyle name="Ввод  2 6 3 4 3" xfId="23871"/>
    <cellStyle name="Ввод  2 6 3 4 4" xfId="23872"/>
    <cellStyle name="Ввод  2 6 3 4 5" xfId="23873"/>
    <cellStyle name="Ввод  2 6 3 4 6" xfId="23874"/>
    <cellStyle name="Ввод  2 6 3 4 7" xfId="23875"/>
    <cellStyle name="Ввод  2 6 3 5" xfId="23876"/>
    <cellStyle name="Ввод  2 6 3 6" xfId="23877"/>
    <cellStyle name="Ввод  2 6 3 7" xfId="23878"/>
    <cellStyle name="Ввод  2 6 3 8" xfId="23879"/>
    <cellStyle name="Ввод  2 6 3 9" xfId="23880"/>
    <cellStyle name="Ввод  2 6 4" xfId="23881"/>
    <cellStyle name="Ввод  2 6 4 10" xfId="23882"/>
    <cellStyle name="Ввод  2 6 4 11" xfId="23883"/>
    <cellStyle name="Ввод  2 6 4 12" xfId="23884"/>
    <cellStyle name="Ввод  2 6 4 13" xfId="23885"/>
    <cellStyle name="Ввод  2 6 4 14" xfId="23886"/>
    <cellStyle name="Ввод  2 6 4 2" xfId="23887"/>
    <cellStyle name="Ввод  2 6 4 2 10" xfId="23888"/>
    <cellStyle name="Ввод  2 6 4 2 2" xfId="23889"/>
    <cellStyle name="Ввод  2 6 4 2 2 2" xfId="23890"/>
    <cellStyle name="Ввод  2 6 4 2 2 3" xfId="23891"/>
    <cellStyle name="Ввод  2 6 4 2 2 4" xfId="23892"/>
    <cellStyle name="Ввод  2 6 4 2 2 5" xfId="23893"/>
    <cellStyle name="Ввод  2 6 4 2 2 6" xfId="23894"/>
    <cellStyle name="Ввод  2 6 4 2 2 7" xfId="23895"/>
    <cellStyle name="Ввод  2 6 4 2 3" xfId="23896"/>
    <cellStyle name="Ввод  2 6 4 2 3 2" xfId="23897"/>
    <cellStyle name="Ввод  2 6 4 2 3 3" xfId="23898"/>
    <cellStyle name="Ввод  2 6 4 2 3 4" xfId="23899"/>
    <cellStyle name="Ввод  2 6 4 2 3 5" xfId="23900"/>
    <cellStyle name="Ввод  2 6 4 2 3 6" xfId="23901"/>
    <cellStyle name="Ввод  2 6 4 2 3 7" xfId="23902"/>
    <cellStyle name="Ввод  2 6 4 2 4" xfId="23903"/>
    <cellStyle name="Ввод  2 6 4 2 5" xfId="23904"/>
    <cellStyle name="Ввод  2 6 4 2 6" xfId="23905"/>
    <cellStyle name="Ввод  2 6 4 2 7" xfId="23906"/>
    <cellStyle name="Ввод  2 6 4 2 8" xfId="23907"/>
    <cellStyle name="Ввод  2 6 4 2 9" xfId="23908"/>
    <cellStyle name="Ввод  2 6 4 3" xfId="23909"/>
    <cellStyle name="Ввод  2 6 4 3 2" xfId="23910"/>
    <cellStyle name="Ввод  2 6 4 3 3" xfId="23911"/>
    <cellStyle name="Ввод  2 6 4 3 4" xfId="23912"/>
    <cellStyle name="Ввод  2 6 4 3 5" xfId="23913"/>
    <cellStyle name="Ввод  2 6 4 3 6" xfId="23914"/>
    <cellStyle name="Ввод  2 6 4 3 7" xfId="23915"/>
    <cellStyle name="Ввод  2 6 4 4" xfId="23916"/>
    <cellStyle name="Ввод  2 6 4 4 2" xfId="23917"/>
    <cellStyle name="Ввод  2 6 4 4 3" xfId="23918"/>
    <cellStyle name="Ввод  2 6 4 4 4" xfId="23919"/>
    <cellStyle name="Ввод  2 6 4 4 5" xfId="23920"/>
    <cellStyle name="Ввод  2 6 4 4 6" xfId="23921"/>
    <cellStyle name="Ввод  2 6 4 4 7" xfId="23922"/>
    <cellStyle name="Ввод  2 6 4 5" xfId="23923"/>
    <cellStyle name="Ввод  2 6 4 6" xfId="23924"/>
    <cellStyle name="Ввод  2 6 4 7" xfId="23925"/>
    <cellStyle name="Ввод  2 6 4 8" xfId="23926"/>
    <cellStyle name="Ввод  2 6 4 9" xfId="23927"/>
    <cellStyle name="Ввод  2 6 5" xfId="23928"/>
    <cellStyle name="Ввод  2 6 5 10" xfId="23929"/>
    <cellStyle name="Ввод  2 6 5 11" xfId="23930"/>
    <cellStyle name="Ввод  2 6 5 12" xfId="23931"/>
    <cellStyle name="Ввод  2 6 5 13" xfId="23932"/>
    <cellStyle name="Ввод  2 6 5 14" xfId="23933"/>
    <cellStyle name="Ввод  2 6 5 2" xfId="23934"/>
    <cellStyle name="Ввод  2 6 5 2 10" xfId="23935"/>
    <cellStyle name="Ввод  2 6 5 2 2" xfId="23936"/>
    <cellStyle name="Ввод  2 6 5 2 2 2" xfId="23937"/>
    <cellStyle name="Ввод  2 6 5 2 2 3" xfId="23938"/>
    <cellStyle name="Ввод  2 6 5 2 2 4" xfId="23939"/>
    <cellStyle name="Ввод  2 6 5 2 2 5" xfId="23940"/>
    <cellStyle name="Ввод  2 6 5 2 2 6" xfId="23941"/>
    <cellStyle name="Ввод  2 6 5 2 2 7" xfId="23942"/>
    <cellStyle name="Ввод  2 6 5 2 3" xfId="23943"/>
    <cellStyle name="Ввод  2 6 5 2 3 2" xfId="23944"/>
    <cellStyle name="Ввод  2 6 5 2 3 3" xfId="23945"/>
    <cellStyle name="Ввод  2 6 5 2 3 4" xfId="23946"/>
    <cellStyle name="Ввод  2 6 5 2 3 5" xfId="23947"/>
    <cellStyle name="Ввод  2 6 5 2 3 6" xfId="23948"/>
    <cellStyle name="Ввод  2 6 5 2 3 7" xfId="23949"/>
    <cellStyle name="Ввод  2 6 5 2 4" xfId="23950"/>
    <cellStyle name="Ввод  2 6 5 2 5" xfId="23951"/>
    <cellStyle name="Ввод  2 6 5 2 6" xfId="23952"/>
    <cellStyle name="Ввод  2 6 5 2 7" xfId="23953"/>
    <cellStyle name="Ввод  2 6 5 2 8" xfId="23954"/>
    <cellStyle name="Ввод  2 6 5 2 9" xfId="23955"/>
    <cellStyle name="Ввод  2 6 5 3" xfId="23956"/>
    <cellStyle name="Ввод  2 6 5 3 2" xfId="23957"/>
    <cellStyle name="Ввод  2 6 5 3 3" xfId="23958"/>
    <cellStyle name="Ввод  2 6 5 3 4" xfId="23959"/>
    <cellStyle name="Ввод  2 6 5 3 5" xfId="23960"/>
    <cellStyle name="Ввод  2 6 5 3 6" xfId="23961"/>
    <cellStyle name="Ввод  2 6 5 3 7" xfId="23962"/>
    <cellStyle name="Ввод  2 6 5 4" xfId="23963"/>
    <cellStyle name="Ввод  2 6 5 4 2" xfId="23964"/>
    <cellStyle name="Ввод  2 6 5 4 3" xfId="23965"/>
    <cellStyle name="Ввод  2 6 5 4 4" xfId="23966"/>
    <cellStyle name="Ввод  2 6 5 4 5" xfId="23967"/>
    <cellStyle name="Ввод  2 6 5 4 6" xfId="23968"/>
    <cellStyle name="Ввод  2 6 5 4 7" xfId="23969"/>
    <cellStyle name="Ввод  2 6 5 5" xfId="23970"/>
    <cellStyle name="Ввод  2 6 5 6" xfId="23971"/>
    <cellStyle name="Ввод  2 6 5 7" xfId="23972"/>
    <cellStyle name="Ввод  2 6 5 8" xfId="23973"/>
    <cellStyle name="Ввод  2 6 5 9" xfId="23974"/>
    <cellStyle name="Ввод  2 6 6" xfId="23975"/>
    <cellStyle name="Ввод  2 6 6 10" xfId="23976"/>
    <cellStyle name="Ввод  2 6 6 2" xfId="23977"/>
    <cellStyle name="Ввод  2 6 6 2 2" xfId="23978"/>
    <cellStyle name="Ввод  2 6 6 2 3" xfId="23979"/>
    <cellStyle name="Ввод  2 6 6 2 4" xfId="23980"/>
    <cellStyle name="Ввод  2 6 6 2 5" xfId="23981"/>
    <cellStyle name="Ввод  2 6 6 2 6" xfId="23982"/>
    <cellStyle name="Ввод  2 6 6 2 7" xfId="23983"/>
    <cellStyle name="Ввод  2 6 6 3" xfId="23984"/>
    <cellStyle name="Ввод  2 6 6 3 2" xfId="23985"/>
    <cellStyle name="Ввод  2 6 6 3 3" xfId="23986"/>
    <cellStyle name="Ввод  2 6 6 3 4" xfId="23987"/>
    <cellStyle name="Ввод  2 6 6 3 5" xfId="23988"/>
    <cellStyle name="Ввод  2 6 6 3 6" xfId="23989"/>
    <cellStyle name="Ввод  2 6 6 3 7" xfId="23990"/>
    <cellStyle name="Ввод  2 6 6 4" xfId="23991"/>
    <cellStyle name="Ввод  2 6 6 5" xfId="23992"/>
    <cellStyle name="Ввод  2 6 6 6" xfId="23993"/>
    <cellStyle name="Ввод  2 6 6 7" xfId="23994"/>
    <cellStyle name="Ввод  2 6 6 8" xfId="23995"/>
    <cellStyle name="Ввод  2 6 6 9" xfId="23996"/>
    <cellStyle name="Ввод  2 6 7" xfId="23997"/>
    <cellStyle name="Ввод  2 6 7 2" xfId="23998"/>
    <cellStyle name="Ввод  2 6 7 3" xfId="23999"/>
    <cellStyle name="Ввод  2 6 7 4" xfId="24000"/>
    <cellStyle name="Ввод  2 6 7 5" xfId="24001"/>
    <cellStyle name="Ввод  2 6 7 6" xfId="24002"/>
    <cellStyle name="Ввод  2 6 7 7" xfId="24003"/>
    <cellStyle name="Ввод  2 6 8" xfId="24004"/>
    <cellStyle name="Ввод  2 6 8 2" xfId="24005"/>
    <cellStyle name="Ввод  2 6 8 3" xfId="24006"/>
    <cellStyle name="Ввод  2 6 8 4" xfId="24007"/>
    <cellStyle name="Ввод  2 6 8 5" xfId="24008"/>
    <cellStyle name="Ввод  2 6 8 6" xfId="24009"/>
    <cellStyle name="Ввод  2 6 8 7" xfId="24010"/>
    <cellStyle name="Ввод  2 6 9" xfId="24011"/>
    <cellStyle name="Ввод  2 7" xfId="24012"/>
    <cellStyle name="Ввод  2 7 10" xfId="24013"/>
    <cellStyle name="Ввод  2 7 11" xfId="24014"/>
    <cellStyle name="Ввод  2 7 12" xfId="24015"/>
    <cellStyle name="Ввод  2 7 13" xfId="24016"/>
    <cellStyle name="Ввод  2 7 14" xfId="24017"/>
    <cellStyle name="Ввод  2 7 2" xfId="24018"/>
    <cellStyle name="Ввод  2 7 2 10" xfId="24019"/>
    <cellStyle name="Ввод  2 7 2 2" xfId="24020"/>
    <cellStyle name="Ввод  2 7 2 2 2" xfId="24021"/>
    <cellStyle name="Ввод  2 7 2 2 3" xfId="24022"/>
    <cellStyle name="Ввод  2 7 2 2 4" xfId="24023"/>
    <cellStyle name="Ввод  2 7 2 2 5" xfId="24024"/>
    <cellStyle name="Ввод  2 7 2 2 6" xfId="24025"/>
    <cellStyle name="Ввод  2 7 2 2 7" xfId="24026"/>
    <cellStyle name="Ввод  2 7 2 3" xfId="24027"/>
    <cellStyle name="Ввод  2 7 2 3 2" xfId="24028"/>
    <cellStyle name="Ввод  2 7 2 3 3" xfId="24029"/>
    <cellStyle name="Ввод  2 7 2 3 4" xfId="24030"/>
    <cellStyle name="Ввод  2 7 2 3 5" xfId="24031"/>
    <cellStyle name="Ввод  2 7 2 3 6" xfId="24032"/>
    <cellStyle name="Ввод  2 7 2 3 7" xfId="24033"/>
    <cellStyle name="Ввод  2 7 2 4" xfId="24034"/>
    <cellStyle name="Ввод  2 7 2 5" xfId="24035"/>
    <cellStyle name="Ввод  2 7 2 6" xfId="24036"/>
    <cellStyle name="Ввод  2 7 2 7" xfId="24037"/>
    <cellStyle name="Ввод  2 7 2 8" xfId="24038"/>
    <cellStyle name="Ввод  2 7 2 9" xfId="24039"/>
    <cellStyle name="Ввод  2 7 3" xfId="24040"/>
    <cellStyle name="Ввод  2 7 3 2" xfId="24041"/>
    <cellStyle name="Ввод  2 7 3 3" xfId="24042"/>
    <cellStyle name="Ввод  2 7 3 4" xfId="24043"/>
    <cellStyle name="Ввод  2 7 3 5" xfId="24044"/>
    <cellStyle name="Ввод  2 7 3 6" xfId="24045"/>
    <cellStyle name="Ввод  2 7 3 7" xfId="24046"/>
    <cellStyle name="Ввод  2 7 4" xfId="24047"/>
    <cellStyle name="Ввод  2 7 4 2" xfId="24048"/>
    <cellStyle name="Ввод  2 7 4 3" xfId="24049"/>
    <cellStyle name="Ввод  2 7 4 4" xfId="24050"/>
    <cellStyle name="Ввод  2 7 4 5" xfId="24051"/>
    <cellStyle name="Ввод  2 7 4 6" xfId="24052"/>
    <cellStyle name="Ввод  2 7 4 7" xfId="24053"/>
    <cellStyle name="Ввод  2 7 5" xfId="24054"/>
    <cellStyle name="Ввод  2 7 6" xfId="24055"/>
    <cellStyle name="Ввод  2 7 7" xfId="24056"/>
    <cellStyle name="Ввод  2 7 8" xfId="24057"/>
    <cellStyle name="Ввод  2 7 9" xfId="24058"/>
    <cellStyle name="Ввод  2 8" xfId="24059"/>
    <cellStyle name="Ввод  2 8 10" xfId="24060"/>
    <cellStyle name="Ввод  2 8 2" xfId="24061"/>
    <cellStyle name="Ввод  2 8 2 2" xfId="24062"/>
    <cellStyle name="Ввод  2 8 2 3" xfId="24063"/>
    <cellStyle name="Ввод  2 8 2 4" xfId="24064"/>
    <cellStyle name="Ввод  2 8 2 5" xfId="24065"/>
    <cellStyle name="Ввод  2 8 2 6" xfId="24066"/>
    <cellStyle name="Ввод  2 8 2 7" xfId="24067"/>
    <cellStyle name="Ввод  2 8 3" xfId="24068"/>
    <cellStyle name="Ввод  2 8 3 2" xfId="24069"/>
    <cellStyle name="Ввод  2 8 3 3" xfId="24070"/>
    <cellStyle name="Ввод  2 8 3 4" xfId="24071"/>
    <cellStyle name="Ввод  2 8 3 5" xfId="24072"/>
    <cellStyle name="Ввод  2 8 3 6" xfId="24073"/>
    <cellStyle name="Ввод  2 8 3 7" xfId="24074"/>
    <cellStyle name="Ввод  2 8 4" xfId="24075"/>
    <cellStyle name="Ввод  2 8 5" xfId="24076"/>
    <cellStyle name="Ввод  2 8 6" xfId="24077"/>
    <cellStyle name="Ввод  2 8 7" xfId="24078"/>
    <cellStyle name="Ввод  2 8 8" xfId="24079"/>
    <cellStyle name="Ввод  2 8 9" xfId="24080"/>
    <cellStyle name="Ввод  2 9" xfId="24081"/>
    <cellStyle name="Ввод  3" xfId="24082"/>
    <cellStyle name="Ввод  3 2" xfId="24083"/>
    <cellStyle name="Ввод  3 2 10" xfId="24084"/>
    <cellStyle name="Ввод  3 2 11" xfId="24085"/>
    <cellStyle name="Ввод  3 2 12" xfId="24086"/>
    <cellStyle name="Ввод  3 2 13" xfId="24087"/>
    <cellStyle name="Ввод  3 2 14" xfId="24088"/>
    <cellStyle name="Ввод  3 2 15" xfId="24089"/>
    <cellStyle name="Ввод  3 2 16" xfId="24090"/>
    <cellStyle name="Ввод  3 2 17" xfId="24091"/>
    <cellStyle name="Ввод  3 2 2" xfId="24092"/>
    <cellStyle name="Ввод  3 2 2 10" xfId="24093"/>
    <cellStyle name="Ввод  3 2 2 11" xfId="24094"/>
    <cellStyle name="Ввод  3 2 2 12" xfId="24095"/>
    <cellStyle name="Ввод  3 2 2 13" xfId="24096"/>
    <cellStyle name="Ввод  3 2 2 14" xfId="24097"/>
    <cellStyle name="Ввод  3 2 2 2" xfId="24098"/>
    <cellStyle name="Ввод  3 2 2 2 10" xfId="24099"/>
    <cellStyle name="Ввод  3 2 2 2 2" xfId="24100"/>
    <cellStyle name="Ввод  3 2 2 2 2 2" xfId="24101"/>
    <cellStyle name="Ввод  3 2 2 2 2 3" xfId="24102"/>
    <cellStyle name="Ввод  3 2 2 2 2 4" xfId="24103"/>
    <cellStyle name="Ввод  3 2 2 2 2 5" xfId="24104"/>
    <cellStyle name="Ввод  3 2 2 2 2 6" xfId="24105"/>
    <cellStyle name="Ввод  3 2 2 2 2 7" xfId="24106"/>
    <cellStyle name="Ввод  3 2 2 2 3" xfId="24107"/>
    <cellStyle name="Ввод  3 2 2 2 3 2" xfId="24108"/>
    <cellStyle name="Ввод  3 2 2 2 3 3" xfId="24109"/>
    <cellStyle name="Ввод  3 2 2 2 3 4" xfId="24110"/>
    <cellStyle name="Ввод  3 2 2 2 3 5" xfId="24111"/>
    <cellStyle name="Ввод  3 2 2 2 3 6" xfId="24112"/>
    <cellStyle name="Ввод  3 2 2 2 3 7" xfId="24113"/>
    <cellStyle name="Ввод  3 2 2 2 4" xfId="24114"/>
    <cellStyle name="Ввод  3 2 2 2 5" xfId="24115"/>
    <cellStyle name="Ввод  3 2 2 2 6" xfId="24116"/>
    <cellStyle name="Ввод  3 2 2 2 7" xfId="24117"/>
    <cellStyle name="Ввод  3 2 2 2 8" xfId="24118"/>
    <cellStyle name="Ввод  3 2 2 2 9" xfId="24119"/>
    <cellStyle name="Ввод  3 2 2 3" xfId="24120"/>
    <cellStyle name="Ввод  3 2 2 3 2" xfId="24121"/>
    <cellStyle name="Ввод  3 2 2 3 3" xfId="24122"/>
    <cellStyle name="Ввод  3 2 2 3 4" xfId="24123"/>
    <cellStyle name="Ввод  3 2 2 3 5" xfId="24124"/>
    <cellStyle name="Ввод  3 2 2 3 6" xfId="24125"/>
    <cellStyle name="Ввод  3 2 2 3 7" xfId="24126"/>
    <cellStyle name="Ввод  3 2 2 4" xfId="24127"/>
    <cellStyle name="Ввод  3 2 2 4 2" xfId="24128"/>
    <cellStyle name="Ввод  3 2 2 4 3" xfId="24129"/>
    <cellStyle name="Ввод  3 2 2 4 4" xfId="24130"/>
    <cellStyle name="Ввод  3 2 2 4 5" xfId="24131"/>
    <cellStyle name="Ввод  3 2 2 4 6" xfId="24132"/>
    <cellStyle name="Ввод  3 2 2 4 7" xfId="24133"/>
    <cellStyle name="Ввод  3 2 2 5" xfId="24134"/>
    <cellStyle name="Ввод  3 2 2 6" xfId="24135"/>
    <cellStyle name="Ввод  3 2 2 7" xfId="24136"/>
    <cellStyle name="Ввод  3 2 2 8" xfId="24137"/>
    <cellStyle name="Ввод  3 2 2 9" xfId="24138"/>
    <cellStyle name="Ввод  3 2 3" xfId="24139"/>
    <cellStyle name="Ввод  3 2 3 10" xfId="24140"/>
    <cellStyle name="Ввод  3 2 3 11" xfId="24141"/>
    <cellStyle name="Ввод  3 2 3 12" xfId="24142"/>
    <cellStyle name="Ввод  3 2 3 13" xfId="24143"/>
    <cellStyle name="Ввод  3 2 3 14" xfId="24144"/>
    <cellStyle name="Ввод  3 2 3 2" xfId="24145"/>
    <cellStyle name="Ввод  3 2 3 2 10" xfId="24146"/>
    <cellStyle name="Ввод  3 2 3 2 2" xfId="24147"/>
    <cellStyle name="Ввод  3 2 3 2 2 2" xfId="24148"/>
    <cellStyle name="Ввод  3 2 3 2 2 3" xfId="24149"/>
    <cellStyle name="Ввод  3 2 3 2 2 4" xfId="24150"/>
    <cellStyle name="Ввод  3 2 3 2 2 5" xfId="24151"/>
    <cellStyle name="Ввод  3 2 3 2 2 6" xfId="24152"/>
    <cellStyle name="Ввод  3 2 3 2 2 7" xfId="24153"/>
    <cellStyle name="Ввод  3 2 3 2 3" xfId="24154"/>
    <cellStyle name="Ввод  3 2 3 2 3 2" xfId="24155"/>
    <cellStyle name="Ввод  3 2 3 2 3 3" xfId="24156"/>
    <cellStyle name="Ввод  3 2 3 2 3 4" xfId="24157"/>
    <cellStyle name="Ввод  3 2 3 2 3 5" xfId="24158"/>
    <cellStyle name="Ввод  3 2 3 2 3 6" xfId="24159"/>
    <cellStyle name="Ввод  3 2 3 2 3 7" xfId="24160"/>
    <cellStyle name="Ввод  3 2 3 2 4" xfId="24161"/>
    <cellStyle name="Ввод  3 2 3 2 5" xfId="24162"/>
    <cellStyle name="Ввод  3 2 3 2 6" xfId="24163"/>
    <cellStyle name="Ввод  3 2 3 2 7" xfId="24164"/>
    <cellStyle name="Ввод  3 2 3 2 8" xfId="24165"/>
    <cellStyle name="Ввод  3 2 3 2 9" xfId="24166"/>
    <cellStyle name="Ввод  3 2 3 3" xfId="24167"/>
    <cellStyle name="Ввод  3 2 3 3 2" xfId="24168"/>
    <cellStyle name="Ввод  3 2 3 3 3" xfId="24169"/>
    <cellStyle name="Ввод  3 2 3 3 4" xfId="24170"/>
    <cellStyle name="Ввод  3 2 3 3 5" xfId="24171"/>
    <cellStyle name="Ввод  3 2 3 3 6" xfId="24172"/>
    <cellStyle name="Ввод  3 2 3 3 7" xfId="24173"/>
    <cellStyle name="Ввод  3 2 3 4" xfId="24174"/>
    <cellStyle name="Ввод  3 2 3 4 2" xfId="24175"/>
    <cellStyle name="Ввод  3 2 3 4 3" xfId="24176"/>
    <cellStyle name="Ввод  3 2 3 4 4" xfId="24177"/>
    <cellStyle name="Ввод  3 2 3 4 5" xfId="24178"/>
    <cellStyle name="Ввод  3 2 3 4 6" xfId="24179"/>
    <cellStyle name="Ввод  3 2 3 4 7" xfId="24180"/>
    <cellStyle name="Ввод  3 2 3 5" xfId="24181"/>
    <cellStyle name="Ввод  3 2 3 6" xfId="24182"/>
    <cellStyle name="Ввод  3 2 3 7" xfId="24183"/>
    <cellStyle name="Ввод  3 2 3 8" xfId="24184"/>
    <cellStyle name="Ввод  3 2 3 9" xfId="24185"/>
    <cellStyle name="Ввод  3 2 4" xfId="24186"/>
    <cellStyle name="Ввод  3 2 4 10" xfId="24187"/>
    <cellStyle name="Ввод  3 2 4 11" xfId="24188"/>
    <cellStyle name="Ввод  3 2 4 12" xfId="24189"/>
    <cellStyle name="Ввод  3 2 4 13" xfId="24190"/>
    <cellStyle name="Ввод  3 2 4 14" xfId="24191"/>
    <cellStyle name="Ввод  3 2 4 2" xfId="24192"/>
    <cellStyle name="Ввод  3 2 4 2 10" xfId="24193"/>
    <cellStyle name="Ввод  3 2 4 2 2" xfId="24194"/>
    <cellStyle name="Ввод  3 2 4 2 2 2" xfId="24195"/>
    <cellStyle name="Ввод  3 2 4 2 2 3" xfId="24196"/>
    <cellStyle name="Ввод  3 2 4 2 2 4" xfId="24197"/>
    <cellStyle name="Ввод  3 2 4 2 2 5" xfId="24198"/>
    <cellStyle name="Ввод  3 2 4 2 2 6" xfId="24199"/>
    <cellStyle name="Ввод  3 2 4 2 2 7" xfId="24200"/>
    <cellStyle name="Ввод  3 2 4 2 3" xfId="24201"/>
    <cellStyle name="Ввод  3 2 4 2 3 2" xfId="24202"/>
    <cellStyle name="Ввод  3 2 4 2 3 3" xfId="24203"/>
    <cellStyle name="Ввод  3 2 4 2 3 4" xfId="24204"/>
    <cellStyle name="Ввод  3 2 4 2 3 5" xfId="24205"/>
    <cellStyle name="Ввод  3 2 4 2 3 6" xfId="24206"/>
    <cellStyle name="Ввод  3 2 4 2 3 7" xfId="24207"/>
    <cellStyle name="Ввод  3 2 4 2 4" xfId="24208"/>
    <cellStyle name="Ввод  3 2 4 2 5" xfId="24209"/>
    <cellStyle name="Ввод  3 2 4 2 6" xfId="24210"/>
    <cellStyle name="Ввод  3 2 4 2 7" xfId="24211"/>
    <cellStyle name="Ввод  3 2 4 2 8" xfId="24212"/>
    <cellStyle name="Ввод  3 2 4 2 9" xfId="24213"/>
    <cellStyle name="Ввод  3 2 4 3" xfId="24214"/>
    <cellStyle name="Ввод  3 2 4 3 2" xfId="24215"/>
    <cellStyle name="Ввод  3 2 4 3 3" xfId="24216"/>
    <cellStyle name="Ввод  3 2 4 3 4" xfId="24217"/>
    <cellStyle name="Ввод  3 2 4 3 5" xfId="24218"/>
    <cellStyle name="Ввод  3 2 4 3 6" xfId="24219"/>
    <cellStyle name="Ввод  3 2 4 3 7" xfId="24220"/>
    <cellStyle name="Ввод  3 2 4 4" xfId="24221"/>
    <cellStyle name="Ввод  3 2 4 4 2" xfId="24222"/>
    <cellStyle name="Ввод  3 2 4 4 3" xfId="24223"/>
    <cellStyle name="Ввод  3 2 4 4 4" xfId="24224"/>
    <cellStyle name="Ввод  3 2 4 4 5" xfId="24225"/>
    <cellStyle name="Ввод  3 2 4 4 6" xfId="24226"/>
    <cellStyle name="Ввод  3 2 4 4 7" xfId="24227"/>
    <cellStyle name="Ввод  3 2 4 5" xfId="24228"/>
    <cellStyle name="Ввод  3 2 4 6" xfId="24229"/>
    <cellStyle name="Ввод  3 2 4 7" xfId="24230"/>
    <cellStyle name="Ввод  3 2 4 8" xfId="24231"/>
    <cellStyle name="Ввод  3 2 4 9" xfId="24232"/>
    <cellStyle name="Ввод  3 2 5" xfId="24233"/>
    <cellStyle name="Ввод  3 2 5 10" xfId="24234"/>
    <cellStyle name="Ввод  3 2 5 11" xfId="24235"/>
    <cellStyle name="Ввод  3 2 5 12" xfId="24236"/>
    <cellStyle name="Ввод  3 2 5 13" xfId="24237"/>
    <cellStyle name="Ввод  3 2 5 14" xfId="24238"/>
    <cellStyle name="Ввод  3 2 5 2" xfId="24239"/>
    <cellStyle name="Ввод  3 2 5 2 10" xfId="24240"/>
    <cellStyle name="Ввод  3 2 5 2 2" xfId="24241"/>
    <cellStyle name="Ввод  3 2 5 2 2 2" xfId="24242"/>
    <cellStyle name="Ввод  3 2 5 2 2 3" xfId="24243"/>
    <cellStyle name="Ввод  3 2 5 2 2 4" xfId="24244"/>
    <cellStyle name="Ввод  3 2 5 2 2 5" xfId="24245"/>
    <cellStyle name="Ввод  3 2 5 2 2 6" xfId="24246"/>
    <cellStyle name="Ввод  3 2 5 2 2 7" xfId="24247"/>
    <cellStyle name="Ввод  3 2 5 2 3" xfId="24248"/>
    <cellStyle name="Ввод  3 2 5 2 3 2" xfId="24249"/>
    <cellStyle name="Ввод  3 2 5 2 3 3" xfId="24250"/>
    <cellStyle name="Ввод  3 2 5 2 3 4" xfId="24251"/>
    <cellStyle name="Ввод  3 2 5 2 3 5" xfId="24252"/>
    <cellStyle name="Ввод  3 2 5 2 3 6" xfId="24253"/>
    <cellStyle name="Ввод  3 2 5 2 3 7" xfId="24254"/>
    <cellStyle name="Ввод  3 2 5 2 4" xfId="24255"/>
    <cellStyle name="Ввод  3 2 5 2 5" xfId="24256"/>
    <cellStyle name="Ввод  3 2 5 2 6" xfId="24257"/>
    <cellStyle name="Ввод  3 2 5 2 7" xfId="24258"/>
    <cellStyle name="Ввод  3 2 5 2 8" xfId="24259"/>
    <cellStyle name="Ввод  3 2 5 2 9" xfId="24260"/>
    <cellStyle name="Ввод  3 2 5 3" xfId="24261"/>
    <cellStyle name="Ввод  3 2 5 3 2" xfId="24262"/>
    <cellStyle name="Ввод  3 2 5 3 3" xfId="24263"/>
    <cellStyle name="Ввод  3 2 5 3 4" xfId="24264"/>
    <cellStyle name="Ввод  3 2 5 3 5" xfId="24265"/>
    <cellStyle name="Ввод  3 2 5 3 6" xfId="24266"/>
    <cellStyle name="Ввод  3 2 5 3 7" xfId="24267"/>
    <cellStyle name="Ввод  3 2 5 4" xfId="24268"/>
    <cellStyle name="Ввод  3 2 5 4 2" xfId="24269"/>
    <cellStyle name="Ввод  3 2 5 4 3" xfId="24270"/>
    <cellStyle name="Ввод  3 2 5 4 4" xfId="24271"/>
    <cellStyle name="Ввод  3 2 5 4 5" xfId="24272"/>
    <cellStyle name="Ввод  3 2 5 4 6" xfId="24273"/>
    <cellStyle name="Ввод  3 2 5 4 7" xfId="24274"/>
    <cellStyle name="Ввод  3 2 5 5" xfId="24275"/>
    <cellStyle name="Ввод  3 2 5 6" xfId="24276"/>
    <cellStyle name="Ввод  3 2 5 7" xfId="24277"/>
    <cellStyle name="Ввод  3 2 5 8" xfId="24278"/>
    <cellStyle name="Ввод  3 2 5 9" xfId="24279"/>
    <cellStyle name="Ввод  3 2 6" xfId="24280"/>
    <cellStyle name="Ввод  3 2 6 10" xfId="24281"/>
    <cellStyle name="Ввод  3 2 6 2" xfId="24282"/>
    <cellStyle name="Ввод  3 2 6 2 2" xfId="24283"/>
    <cellStyle name="Ввод  3 2 6 2 3" xfId="24284"/>
    <cellStyle name="Ввод  3 2 6 2 4" xfId="24285"/>
    <cellStyle name="Ввод  3 2 6 2 5" xfId="24286"/>
    <cellStyle name="Ввод  3 2 6 2 6" xfId="24287"/>
    <cellStyle name="Ввод  3 2 6 2 7" xfId="24288"/>
    <cellStyle name="Ввод  3 2 6 3" xfId="24289"/>
    <cellStyle name="Ввод  3 2 6 3 2" xfId="24290"/>
    <cellStyle name="Ввод  3 2 6 3 3" xfId="24291"/>
    <cellStyle name="Ввод  3 2 6 3 4" xfId="24292"/>
    <cellStyle name="Ввод  3 2 6 3 5" xfId="24293"/>
    <cellStyle name="Ввод  3 2 6 3 6" xfId="24294"/>
    <cellStyle name="Ввод  3 2 6 3 7" xfId="24295"/>
    <cellStyle name="Ввод  3 2 6 4" xfId="24296"/>
    <cellStyle name="Ввод  3 2 6 5" xfId="24297"/>
    <cellStyle name="Ввод  3 2 6 6" xfId="24298"/>
    <cellStyle name="Ввод  3 2 6 7" xfId="24299"/>
    <cellStyle name="Ввод  3 2 6 8" xfId="24300"/>
    <cellStyle name="Ввод  3 2 6 9" xfId="24301"/>
    <cellStyle name="Ввод  3 2 7" xfId="24302"/>
    <cellStyle name="Ввод  3 2 7 2" xfId="24303"/>
    <cellStyle name="Ввод  3 2 7 3" xfId="24304"/>
    <cellStyle name="Ввод  3 2 7 4" xfId="24305"/>
    <cellStyle name="Ввод  3 2 7 5" xfId="24306"/>
    <cellStyle name="Ввод  3 2 7 6" xfId="24307"/>
    <cellStyle name="Ввод  3 2 7 7" xfId="24308"/>
    <cellStyle name="Ввод  3 2 8" xfId="24309"/>
    <cellStyle name="Ввод  3 2 8 2" xfId="24310"/>
    <cellStyle name="Ввод  3 2 8 3" xfId="24311"/>
    <cellStyle name="Ввод  3 2 8 4" xfId="24312"/>
    <cellStyle name="Ввод  3 2 8 5" xfId="24313"/>
    <cellStyle name="Ввод  3 2 8 6" xfId="24314"/>
    <cellStyle name="Ввод  3 2 8 7" xfId="24315"/>
    <cellStyle name="Ввод  3 2 9" xfId="24316"/>
    <cellStyle name="Ввод  3 3" xfId="24317"/>
    <cellStyle name="Ввод  3 3 10" xfId="24318"/>
    <cellStyle name="Ввод  3 3 11" xfId="24319"/>
    <cellStyle name="Ввод  3 3 12" xfId="24320"/>
    <cellStyle name="Ввод  3 3 13" xfId="24321"/>
    <cellStyle name="Ввод  3 3 14" xfId="24322"/>
    <cellStyle name="Ввод  3 3 15" xfId="24323"/>
    <cellStyle name="Ввод  3 3 2" xfId="24324"/>
    <cellStyle name="Ввод  3 3 2 10" xfId="24325"/>
    <cellStyle name="Ввод  3 3 2 11" xfId="24326"/>
    <cellStyle name="Ввод  3 3 2 12" xfId="24327"/>
    <cellStyle name="Ввод  3 3 2 13" xfId="24328"/>
    <cellStyle name="Ввод  3 3 2 14" xfId="24329"/>
    <cellStyle name="Ввод  3 3 2 2" xfId="24330"/>
    <cellStyle name="Ввод  3 3 2 2 10" xfId="24331"/>
    <cellStyle name="Ввод  3 3 2 2 2" xfId="24332"/>
    <cellStyle name="Ввод  3 3 2 2 2 2" xfId="24333"/>
    <cellStyle name="Ввод  3 3 2 2 2 3" xfId="24334"/>
    <cellStyle name="Ввод  3 3 2 2 2 4" xfId="24335"/>
    <cellStyle name="Ввод  3 3 2 2 2 5" xfId="24336"/>
    <cellStyle name="Ввод  3 3 2 2 2 6" xfId="24337"/>
    <cellStyle name="Ввод  3 3 2 2 2 7" xfId="24338"/>
    <cellStyle name="Ввод  3 3 2 2 3" xfId="24339"/>
    <cellStyle name="Ввод  3 3 2 2 3 2" xfId="24340"/>
    <cellStyle name="Ввод  3 3 2 2 3 3" xfId="24341"/>
    <cellStyle name="Ввод  3 3 2 2 3 4" xfId="24342"/>
    <cellStyle name="Ввод  3 3 2 2 3 5" xfId="24343"/>
    <cellStyle name="Ввод  3 3 2 2 3 6" xfId="24344"/>
    <cellStyle name="Ввод  3 3 2 2 3 7" xfId="24345"/>
    <cellStyle name="Ввод  3 3 2 2 4" xfId="24346"/>
    <cellStyle name="Ввод  3 3 2 2 5" xfId="24347"/>
    <cellStyle name="Ввод  3 3 2 2 6" xfId="24348"/>
    <cellStyle name="Ввод  3 3 2 2 7" xfId="24349"/>
    <cellStyle name="Ввод  3 3 2 2 8" xfId="24350"/>
    <cellStyle name="Ввод  3 3 2 2 9" xfId="24351"/>
    <cellStyle name="Ввод  3 3 2 3" xfId="24352"/>
    <cellStyle name="Ввод  3 3 2 3 2" xfId="24353"/>
    <cellStyle name="Ввод  3 3 2 3 3" xfId="24354"/>
    <cellStyle name="Ввод  3 3 2 3 4" xfId="24355"/>
    <cellStyle name="Ввод  3 3 2 3 5" xfId="24356"/>
    <cellStyle name="Ввод  3 3 2 3 6" xfId="24357"/>
    <cellStyle name="Ввод  3 3 2 3 7" xfId="24358"/>
    <cellStyle name="Ввод  3 3 2 4" xfId="24359"/>
    <cellStyle name="Ввод  3 3 2 4 2" xfId="24360"/>
    <cellStyle name="Ввод  3 3 2 4 3" xfId="24361"/>
    <cellStyle name="Ввод  3 3 2 4 4" xfId="24362"/>
    <cellStyle name="Ввод  3 3 2 4 5" xfId="24363"/>
    <cellStyle name="Ввод  3 3 2 4 6" xfId="24364"/>
    <cellStyle name="Ввод  3 3 2 4 7" xfId="24365"/>
    <cellStyle name="Ввод  3 3 2 5" xfId="24366"/>
    <cellStyle name="Ввод  3 3 2 6" xfId="24367"/>
    <cellStyle name="Ввод  3 3 2 7" xfId="24368"/>
    <cellStyle name="Ввод  3 3 2 8" xfId="24369"/>
    <cellStyle name="Ввод  3 3 2 9" xfId="24370"/>
    <cellStyle name="Ввод  3 3 3" xfId="24371"/>
    <cellStyle name="Ввод  3 3 3 10" xfId="24372"/>
    <cellStyle name="Ввод  3 3 3 11" xfId="24373"/>
    <cellStyle name="Ввод  3 3 3 12" xfId="24374"/>
    <cellStyle name="Ввод  3 3 3 13" xfId="24375"/>
    <cellStyle name="Ввод  3 3 3 14" xfId="24376"/>
    <cellStyle name="Ввод  3 3 3 2" xfId="24377"/>
    <cellStyle name="Ввод  3 3 3 2 10" xfId="24378"/>
    <cellStyle name="Ввод  3 3 3 2 2" xfId="24379"/>
    <cellStyle name="Ввод  3 3 3 2 2 2" xfId="24380"/>
    <cellStyle name="Ввод  3 3 3 2 2 3" xfId="24381"/>
    <cellStyle name="Ввод  3 3 3 2 2 4" xfId="24382"/>
    <cellStyle name="Ввод  3 3 3 2 2 5" xfId="24383"/>
    <cellStyle name="Ввод  3 3 3 2 2 6" xfId="24384"/>
    <cellStyle name="Ввод  3 3 3 2 2 7" xfId="24385"/>
    <cellStyle name="Ввод  3 3 3 2 3" xfId="24386"/>
    <cellStyle name="Ввод  3 3 3 2 3 2" xfId="24387"/>
    <cellStyle name="Ввод  3 3 3 2 3 3" xfId="24388"/>
    <cellStyle name="Ввод  3 3 3 2 3 4" xfId="24389"/>
    <cellStyle name="Ввод  3 3 3 2 3 5" xfId="24390"/>
    <cellStyle name="Ввод  3 3 3 2 3 6" xfId="24391"/>
    <cellStyle name="Ввод  3 3 3 2 3 7" xfId="24392"/>
    <cellStyle name="Ввод  3 3 3 2 4" xfId="24393"/>
    <cellStyle name="Ввод  3 3 3 2 5" xfId="24394"/>
    <cellStyle name="Ввод  3 3 3 2 6" xfId="24395"/>
    <cellStyle name="Ввод  3 3 3 2 7" xfId="24396"/>
    <cellStyle name="Ввод  3 3 3 2 8" xfId="24397"/>
    <cellStyle name="Ввод  3 3 3 2 9" xfId="24398"/>
    <cellStyle name="Ввод  3 3 3 3" xfId="24399"/>
    <cellStyle name="Ввод  3 3 3 3 2" xfId="24400"/>
    <cellStyle name="Ввод  3 3 3 3 3" xfId="24401"/>
    <cellStyle name="Ввод  3 3 3 3 4" xfId="24402"/>
    <cellStyle name="Ввод  3 3 3 3 5" xfId="24403"/>
    <cellStyle name="Ввод  3 3 3 3 6" xfId="24404"/>
    <cellStyle name="Ввод  3 3 3 3 7" xfId="24405"/>
    <cellStyle name="Ввод  3 3 3 4" xfId="24406"/>
    <cellStyle name="Ввод  3 3 3 4 2" xfId="24407"/>
    <cellStyle name="Ввод  3 3 3 4 3" xfId="24408"/>
    <cellStyle name="Ввод  3 3 3 4 4" xfId="24409"/>
    <cellStyle name="Ввод  3 3 3 4 5" xfId="24410"/>
    <cellStyle name="Ввод  3 3 3 4 6" xfId="24411"/>
    <cellStyle name="Ввод  3 3 3 4 7" xfId="24412"/>
    <cellStyle name="Ввод  3 3 3 5" xfId="24413"/>
    <cellStyle name="Ввод  3 3 3 6" xfId="24414"/>
    <cellStyle name="Ввод  3 3 3 7" xfId="24415"/>
    <cellStyle name="Ввод  3 3 3 8" xfId="24416"/>
    <cellStyle name="Ввод  3 3 3 9" xfId="24417"/>
    <cellStyle name="Ввод  3 3 4" xfId="24418"/>
    <cellStyle name="Ввод  3 3 4 10" xfId="24419"/>
    <cellStyle name="Ввод  3 3 4 11" xfId="24420"/>
    <cellStyle name="Ввод  3 3 4 12" xfId="24421"/>
    <cellStyle name="Ввод  3 3 4 13" xfId="24422"/>
    <cellStyle name="Ввод  3 3 4 14" xfId="24423"/>
    <cellStyle name="Ввод  3 3 4 2" xfId="24424"/>
    <cellStyle name="Ввод  3 3 4 2 10" xfId="24425"/>
    <cellStyle name="Ввод  3 3 4 2 2" xfId="24426"/>
    <cellStyle name="Ввод  3 3 4 2 2 2" xfId="24427"/>
    <cellStyle name="Ввод  3 3 4 2 2 3" xfId="24428"/>
    <cellStyle name="Ввод  3 3 4 2 2 4" xfId="24429"/>
    <cellStyle name="Ввод  3 3 4 2 2 5" xfId="24430"/>
    <cellStyle name="Ввод  3 3 4 2 2 6" xfId="24431"/>
    <cellStyle name="Ввод  3 3 4 2 2 7" xfId="24432"/>
    <cellStyle name="Ввод  3 3 4 2 3" xfId="24433"/>
    <cellStyle name="Ввод  3 3 4 2 3 2" xfId="24434"/>
    <cellStyle name="Ввод  3 3 4 2 3 3" xfId="24435"/>
    <cellStyle name="Ввод  3 3 4 2 3 4" xfId="24436"/>
    <cellStyle name="Ввод  3 3 4 2 3 5" xfId="24437"/>
    <cellStyle name="Ввод  3 3 4 2 3 6" xfId="24438"/>
    <cellStyle name="Ввод  3 3 4 2 3 7" xfId="24439"/>
    <cellStyle name="Ввод  3 3 4 2 4" xfId="24440"/>
    <cellStyle name="Ввод  3 3 4 2 5" xfId="24441"/>
    <cellStyle name="Ввод  3 3 4 2 6" xfId="24442"/>
    <cellStyle name="Ввод  3 3 4 2 7" xfId="24443"/>
    <cellStyle name="Ввод  3 3 4 2 8" xfId="24444"/>
    <cellStyle name="Ввод  3 3 4 2 9" xfId="24445"/>
    <cellStyle name="Ввод  3 3 4 3" xfId="24446"/>
    <cellStyle name="Ввод  3 3 4 3 2" xfId="24447"/>
    <cellStyle name="Ввод  3 3 4 3 3" xfId="24448"/>
    <cellStyle name="Ввод  3 3 4 3 4" xfId="24449"/>
    <cellStyle name="Ввод  3 3 4 3 5" xfId="24450"/>
    <cellStyle name="Ввод  3 3 4 3 6" xfId="24451"/>
    <cellStyle name="Ввод  3 3 4 3 7" xfId="24452"/>
    <cellStyle name="Ввод  3 3 4 4" xfId="24453"/>
    <cellStyle name="Ввод  3 3 4 4 2" xfId="24454"/>
    <cellStyle name="Ввод  3 3 4 4 3" xfId="24455"/>
    <cellStyle name="Ввод  3 3 4 4 4" xfId="24456"/>
    <cellStyle name="Ввод  3 3 4 4 5" xfId="24457"/>
    <cellStyle name="Ввод  3 3 4 4 6" xfId="24458"/>
    <cellStyle name="Ввод  3 3 4 4 7" xfId="24459"/>
    <cellStyle name="Ввод  3 3 4 5" xfId="24460"/>
    <cellStyle name="Ввод  3 3 4 6" xfId="24461"/>
    <cellStyle name="Ввод  3 3 4 7" xfId="24462"/>
    <cellStyle name="Ввод  3 3 4 8" xfId="24463"/>
    <cellStyle name="Ввод  3 3 4 9" xfId="24464"/>
    <cellStyle name="Ввод  3 3 5" xfId="24465"/>
    <cellStyle name="Ввод  3 3 5 10" xfId="24466"/>
    <cellStyle name="Ввод  3 3 5 11" xfId="24467"/>
    <cellStyle name="Ввод  3 3 5 12" xfId="24468"/>
    <cellStyle name="Ввод  3 3 5 13" xfId="24469"/>
    <cellStyle name="Ввод  3 3 5 14" xfId="24470"/>
    <cellStyle name="Ввод  3 3 5 2" xfId="24471"/>
    <cellStyle name="Ввод  3 3 5 2 10" xfId="24472"/>
    <cellStyle name="Ввод  3 3 5 2 2" xfId="24473"/>
    <cellStyle name="Ввод  3 3 5 2 2 2" xfId="24474"/>
    <cellStyle name="Ввод  3 3 5 2 2 3" xfId="24475"/>
    <cellStyle name="Ввод  3 3 5 2 2 4" xfId="24476"/>
    <cellStyle name="Ввод  3 3 5 2 2 5" xfId="24477"/>
    <cellStyle name="Ввод  3 3 5 2 2 6" xfId="24478"/>
    <cellStyle name="Ввод  3 3 5 2 2 7" xfId="24479"/>
    <cellStyle name="Ввод  3 3 5 2 3" xfId="24480"/>
    <cellStyle name="Ввод  3 3 5 2 3 2" xfId="24481"/>
    <cellStyle name="Ввод  3 3 5 2 3 3" xfId="24482"/>
    <cellStyle name="Ввод  3 3 5 2 3 4" xfId="24483"/>
    <cellStyle name="Ввод  3 3 5 2 3 5" xfId="24484"/>
    <cellStyle name="Ввод  3 3 5 2 3 6" xfId="24485"/>
    <cellStyle name="Ввод  3 3 5 2 3 7" xfId="24486"/>
    <cellStyle name="Ввод  3 3 5 2 4" xfId="24487"/>
    <cellStyle name="Ввод  3 3 5 2 5" xfId="24488"/>
    <cellStyle name="Ввод  3 3 5 2 6" xfId="24489"/>
    <cellStyle name="Ввод  3 3 5 2 7" xfId="24490"/>
    <cellStyle name="Ввод  3 3 5 2 8" xfId="24491"/>
    <cellStyle name="Ввод  3 3 5 2 9" xfId="24492"/>
    <cellStyle name="Ввод  3 3 5 3" xfId="24493"/>
    <cellStyle name="Ввод  3 3 5 3 2" xfId="24494"/>
    <cellStyle name="Ввод  3 3 5 3 3" xfId="24495"/>
    <cellStyle name="Ввод  3 3 5 3 4" xfId="24496"/>
    <cellStyle name="Ввод  3 3 5 3 5" xfId="24497"/>
    <cellStyle name="Ввод  3 3 5 3 6" xfId="24498"/>
    <cellStyle name="Ввод  3 3 5 3 7" xfId="24499"/>
    <cellStyle name="Ввод  3 3 5 4" xfId="24500"/>
    <cellStyle name="Ввод  3 3 5 4 2" xfId="24501"/>
    <cellStyle name="Ввод  3 3 5 4 3" xfId="24502"/>
    <cellStyle name="Ввод  3 3 5 4 4" xfId="24503"/>
    <cellStyle name="Ввод  3 3 5 4 5" xfId="24504"/>
    <cellStyle name="Ввод  3 3 5 4 6" xfId="24505"/>
    <cellStyle name="Ввод  3 3 5 4 7" xfId="24506"/>
    <cellStyle name="Ввод  3 3 5 5" xfId="24507"/>
    <cellStyle name="Ввод  3 3 5 6" xfId="24508"/>
    <cellStyle name="Ввод  3 3 5 7" xfId="24509"/>
    <cellStyle name="Ввод  3 3 5 8" xfId="24510"/>
    <cellStyle name="Ввод  3 3 5 9" xfId="24511"/>
    <cellStyle name="Ввод  3 3 6" xfId="24512"/>
    <cellStyle name="Ввод  3 3 6 10" xfId="24513"/>
    <cellStyle name="Ввод  3 3 6 2" xfId="24514"/>
    <cellStyle name="Ввод  3 3 6 2 2" xfId="24515"/>
    <cellStyle name="Ввод  3 3 6 2 3" xfId="24516"/>
    <cellStyle name="Ввод  3 3 6 2 4" xfId="24517"/>
    <cellStyle name="Ввод  3 3 6 2 5" xfId="24518"/>
    <cellStyle name="Ввод  3 3 6 2 6" xfId="24519"/>
    <cellStyle name="Ввод  3 3 6 2 7" xfId="24520"/>
    <cellStyle name="Ввод  3 3 6 3" xfId="24521"/>
    <cellStyle name="Ввод  3 3 6 3 2" xfId="24522"/>
    <cellStyle name="Ввод  3 3 6 3 3" xfId="24523"/>
    <cellStyle name="Ввод  3 3 6 3 4" xfId="24524"/>
    <cellStyle name="Ввод  3 3 6 3 5" xfId="24525"/>
    <cellStyle name="Ввод  3 3 6 3 6" xfId="24526"/>
    <cellStyle name="Ввод  3 3 6 3 7" xfId="24527"/>
    <cellStyle name="Ввод  3 3 6 4" xfId="24528"/>
    <cellStyle name="Ввод  3 3 6 5" xfId="24529"/>
    <cellStyle name="Ввод  3 3 6 6" xfId="24530"/>
    <cellStyle name="Ввод  3 3 6 7" xfId="24531"/>
    <cellStyle name="Ввод  3 3 6 8" xfId="24532"/>
    <cellStyle name="Ввод  3 3 6 9" xfId="24533"/>
    <cellStyle name="Ввод  3 3 7" xfId="24534"/>
    <cellStyle name="Ввод  3 3 7 2" xfId="24535"/>
    <cellStyle name="Ввод  3 3 7 3" xfId="24536"/>
    <cellStyle name="Ввод  3 3 7 4" xfId="24537"/>
    <cellStyle name="Ввод  3 3 7 5" xfId="24538"/>
    <cellStyle name="Ввод  3 3 7 6" xfId="24539"/>
    <cellStyle name="Ввод  3 3 7 7" xfId="24540"/>
    <cellStyle name="Ввод  3 3 8" xfId="24541"/>
    <cellStyle name="Ввод  3 3 8 2" xfId="24542"/>
    <cellStyle name="Ввод  3 3 8 3" xfId="24543"/>
    <cellStyle name="Ввод  3 3 8 4" xfId="24544"/>
    <cellStyle name="Ввод  3 3 8 5" xfId="24545"/>
    <cellStyle name="Ввод  3 3 8 6" xfId="24546"/>
    <cellStyle name="Ввод  3 3 8 7" xfId="24547"/>
    <cellStyle name="Ввод  3 3 9" xfId="24548"/>
    <cellStyle name="Ввод  3 4" xfId="24549"/>
    <cellStyle name="Ввод  3 4 10" xfId="24550"/>
    <cellStyle name="Ввод  3 4 11" xfId="24551"/>
    <cellStyle name="Ввод  3 4 12" xfId="24552"/>
    <cellStyle name="Ввод  3 4 13" xfId="24553"/>
    <cellStyle name="Ввод  3 4 14" xfId="24554"/>
    <cellStyle name="Ввод  3 4 15" xfId="24555"/>
    <cellStyle name="Ввод  3 4 2" xfId="24556"/>
    <cellStyle name="Ввод  3 4 2 10" xfId="24557"/>
    <cellStyle name="Ввод  3 4 2 11" xfId="24558"/>
    <cellStyle name="Ввод  3 4 2 12" xfId="24559"/>
    <cellStyle name="Ввод  3 4 2 13" xfId="24560"/>
    <cellStyle name="Ввод  3 4 2 14" xfId="24561"/>
    <cellStyle name="Ввод  3 4 2 2" xfId="24562"/>
    <cellStyle name="Ввод  3 4 2 2 10" xfId="24563"/>
    <cellStyle name="Ввод  3 4 2 2 2" xfId="24564"/>
    <cellStyle name="Ввод  3 4 2 2 2 2" xfId="24565"/>
    <cellStyle name="Ввод  3 4 2 2 2 3" xfId="24566"/>
    <cellStyle name="Ввод  3 4 2 2 2 4" xfId="24567"/>
    <cellStyle name="Ввод  3 4 2 2 2 5" xfId="24568"/>
    <cellStyle name="Ввод  3 4 2 2 2 6" xfId="24569"/>
    <cellStyle name="Ввод  3 4 2 2 2 7" xfId="24570"/>
    <cellStyle name="Ввод  3 4 2 2 3" xfId="24571"/>
    <cellStyle name="Ввод  3 4 2 2 3 2" xfId="24572"/>
    <cellStyle name="Ввод  3 4 2 2 3 3" xfId="24573"/>
    <cellStyle name="Ввод  3 4 2 2 3 4" xfId="24574"/>
    <cellStyle name="Ввод  3 4 2 2 3 5" xfId="24575"/>
    <cellStyle name="Ввод  3 4 2 2 3 6" xfId="24576"/>
    <cellStyle name="Ввод  3 4 2 2 3 7" xfId="24577"/>
    <cellStyle name="Ввод  3 4 2 2 4" xfId="24578"/>
    <cellStyle name="Ввод  3 4 2 2 5" xfId="24579"/>
    <cellStyle name="Ввод  3 4 2 2 6" xfId="24580"/>
    <cellStyle name="Ввод  3 4 2 2 7" xfId="24581"/>
    <cellStyle name="Ввод  3 4 2 2 8" xfId="24582"/>
    <cellStyle name="Ввод  3 4 2 2 9" xfId="24583"/>
    <cellStyle name="Ввод  3 4 2 3" xfId="24584"/>
    <cellStyle name="Ввод  3 4 2 3 2" xfId="24585"/>
    <cellStyle name="Ввод  3 4 2 3 3" xfId="24586"/>
    <cellStyle name="Ввод  3 4 2 3 4" xfId="24587"/>
    <cellStyle name="Ввод  3 4 2 3 5" xfId="24588"/>
    <cellStyle name="Ввод  3 4 2 3 6" xfId="24589"/>
    <cellStyle name="Ввод  3 4 2 3 7" xfId="24590"/>
    <cellStyle name="Ввод  3 4 2 4" xfId="24591"/>
    <cellStyle name="Ввод  3 4 2 4 2" xfId="24592"/>
    <cellStyle name="Ввод  3 4 2 4 3" xfId="24593"/>
    <cellStyle name="Ввод  3 4 2 4 4" xfId="24594"/>
    <cellStyle name="Ввод  3 4 2 4 5" xfId="24595"/>
    <cellStyle name="Ввод  3 4 2 4 6" xfId="24596"/>
    <cellStyle name="Ввод  3 4 2 4 7" xfId="24597"/>
    <cellStyle name="Ввод  3 4 2 5" xfId="24598"/>
    <cellStyle name="Ввод  3 4 2 6" xfId="24599"/>
    <cellStyle name="Ввод  3 4 2 7" xfId="24600"/>
    <cellStyle name="Ввод  3 4 2 8" xfId="24601"/>
    <cellStyle name="Ввод  3 4 2 9" xfId="24602"/>
    <cellStyle name="Ввод  3 4 3" xfId="24603"/>
    <cellStyle name="Ввод  3 4 3 10" xfId="24604"/>
    <cellStyle name="Ввод  3 4 3 11" xfId="24605"/>
    <cellStyle name="Ввод  3 4 3 12" xfId="24606"/>
    <cellStyle name="Ввод  3 4 3 13" xfId="24607"/>
    <cellStyle name="Ввод  3 4 3 14" xfId="24608"/>
    <cellStyle name="Ввод  3 4 3 2" xfId="24609"/>
    <cellStyle name="Ввод  3 4 3 2 10" xfId="24610"/>
    <cellStyle name="Ввод  3 4 3 2 2" xfId="24611"/>
    <cellStyle name="Ввод  3 4 3 2 2 2" xfId="24612"/>
    <cellStyle name="Ввод  3 4 3 2 2 3" xfId="24613"/>
    <cellStyle name="Ввод  3 4 3 2 2 4" xfId="24614"/>
    <cellStyle name="Ввод  3 4 3 2 2 5" xfId="24615"/>
    <cellStyle name="Ввод  3 4 3 2 2 6" xfId="24616"/>
    <cellStyle name="Ввод  3 4 3 2 2 7" xfId="24617"/>
    <cellStyle name="Ввод  3 4 3 2 3" xfId="24618"/>
    <cellStyle name="Ввод  3 4 3 2 3 2" xfId="24619"/>
    <cellStyle name="Ввод  3 4 3 2 3 3" xfId="24620"/>
    <cellStyle name="Ввод  3 4 3 2 3 4" xfId="24621"/>
    <cellStyle name="Ввод  3 4 3 2 3 5" xfId="24622"/>
    <cellStyle name="Ввод  3 4 3 2 3 6" xfId="24623"/>
    <cellStyle name="Ввод  3 4 3 2 3 7" xfId="24624"/>
    <cellStyle name="Ввод  3 4 3 2 4" xfId="24625"/>
    <cellStyle name="Ввод  3 4 3 2 5" xfId="24626"/>
    <cellStyle name="Ввод  3 4 3 2 6" xfId="24627"/>
    <cellStyle name="Ввод  3 4 3 2 7" xfId="24628"/>
    <cellStyle name="Ввод  3 4 3 2 8" xfId="24629"/>
    <cellStyle name="Ввод  3 4 3 2 9" xfId="24630"/>
    <cellStyle name="Ввод  3 4 3 3" xfId="24631"/>
    <cellStyle name="Ввод  3 4 3 3 2" xfId="24632"/>
    <cellStyle name="Ввод  3 4 3 3 3" xfId="24633"/>
    <cellStyle name="Ввод  3 4 3 3 4" xfId="24634"/>
    <cellStyle name="Ввод  3 4 3 3 5" xfId="24635"/>
    <cellStyle name="Ввод  3 4 3 3 6" xfId="24636"/>
    <cellStyle name="Ввод  3 4 3 3 7" xfId="24637"/>
    <cellStyle name="Ввод  3 4 3 4" xfId="24638"/>
    <cellStyle name="Ввод  3 4 3 4 2" xfId="24639"/>
    <cellStyle name="Ввод  3 4 3 4 3" xfId="24640"/>
    <cellStyle name="Ввод  3 4 3 4 4" xfId="24641"/>
    <cellStyle name="Ввод  3 4 3 4 5" xfId="24642"/>
    <cellStyle name="Ввод  3 4 3 4 6" xfId="24643"/>
    <cellStyle name="Ввод  3 4 3 4 7" xfId="24644"/>
    <cellStyle name="Ввод  3 4 3 5" xfId="24645"/>
    <cellStyle name="Ввод  3 4 3 6" xfId="24646"/>
    <cellStyle name="Ввод  3 4 3 7" xfId="24647"/>
    <cellStyle name="Ввод  3 4 3 8" xfId="24648"/>
    <cellStyle name="Ввод  3 4 3 9" xfId="24649"/>
    <cellStyle name="Ввод  3 4 4" xfId="24650"/>
    <cellStyle name="Ввод  3 4 4 10" xfId="24651"/>
    <cellStyle name="Ввод  3 4 4 11" xfId="24652"/>
    <cellStyle name="Ввод  3 4 4 12" xfId="24653"/>
    <cellStyle name="Ввод  3 4 4 13" xfId="24654"/>
    <cellStyle name="Ввод  3 4 4 14" xfId="24655"/>
    <cellStyle name="Ввод  3 4 4 2" xfId="24656"/>
    <cellStyle name="Ввод  3 4 4 2 10" xfId="24657"/>
    <cellStyle name="Ввод  3 4 4 2 2" xfId="24658"/>
    <cellStyle name="Ввод  3 4 4 2 2 2" xfId="24659"/>
    <cellStyle name="Ввод  3 4 4 2 2 3" xfId="24660"/>
    <cellStyle name="Ввод  3 4 4 2 2 4" xfId="24661"/>
    <cellStyle name="Ввод  3 4 4 2 2 5" xfId="24662"/>
    <cellStyle name="Ввод  3 4 4 2 2 6" xfId="24663"/>
    <cellStyle name="Ввод  3 4 4 2 2 7" xfId="24664"/>
    <cellStyle name="Ввод  3 4 4 2 3" xfId="24665"/>
    <cellStyle name="Ввод  3 4 4 2 3 2" xfId="24666"/>
    <cellStyle name="Ввод  3 4 4 2 3 3" xfId="24667"/>
    <cellStyle name="Ввод  3 4 4 2 3 4" xfId="24668"/>
    <cellStyle name="Ввод  3 4 4 2 3 5" xfId="24669"/>
    <cellStyle name="Ввод  3 4 4 2 3 6" xfId="24670"/>
    <cellStyle name="Ввод  3 4 4 2 3 7" xfId="24671"/>
    <cellStyle name="Ввод  3 4 4 2 4" xfId="24672"/>
    <cellStyle name="Ввод  3 4 4 2 5" xfId="24673"/>
    <cellStyle name="Ввод  3 4 4 2 6" xfId="24674"/>
    <cellStyle name="Ввод  3 4 4 2 7" xfId="24675"/>
    <cellStyle name="Ввод  3 4 4 2 8" xfId="24676"/>
    <cellStyle name="Ввод  3 4 4 2 9" xfId="24677"/>
    <cellStyle name="Ввод  3 4 4 3" xfId="24678"/>
    <cellStyle name="Ввод  3 4 4 3 2" xfId="24679"/>
    <cellStyle name="Ввод  3 4 4 3 3" xfId="24680"/>
    <cellStyle name="Ввод  3 4 4 3 4" xfId="24681"/>
    <cellStyle name="Ввод  3 4 4 3 5" xfId="24682"/>
    <cellStyle name="Ввод  3 4 4 3 6" xfId="24683"/>
    <cellStyle name="Ввод  3 4 4 3 7" xfId="24684"/>
    <cellStyle name="Ввод  3 4 4 4" xfId="24685"/>
    <cellStyle name="Ввод  3 4 4 4 2" xfId="24686"/>
    <cellStyle name="Ввод  3 4 4 4 3" xfId="24687"/>
    <cellStyle name="Ввод  3 4 4 4 4" xfId="24688"/>
    <cellStyle name="Ввод  3 4 4 4 5" xfId="24689"/>
    <cellStyle name="Ввод  3 4 4 4 6" xfId="24690"/>
    <cellStyle name="Ввод  3 4 4 4 7" xfId="24691"/>
    <cellStyle name="Ввод  3 4 4 5" xfId="24692"/>
    <cellStyle name="Ввод  3 4 4 6" xfId="24693"/>
    <cellStyle name="Ввод  3 4 4 7" xfId="24694"/>
    <cellStyle name="Ввод  3 4 4 8" xfId="24695"/>
    <cellStyle name="Ввод  3 4 4 9" xfId="24696"/>
    <cellStyle name="Ввод  3 4 5" xfId="24697"/>
    <cellStyle name="Ввод  3 4 5 10" xfId="24698"/>
    <cellStyle name="Ввод  3 4 5 11" xfId="24699"/>
    <cellStyle name="Ввод  3 4 5 12" xfId="24700"/>
    <cellStyle name="Ввод  3 4 5 13" xfId="24701"/>
    <cellStyle name="Ввод  3 4 5 14" xfId="24702"/>
    <cellStyle name="Ввод  3 4 5 2" xfId="24703"/>
    <cellStyle name="Ввод  3 4 5 2 10" xfId="24704"/>
    <cellStyle name="Ввод  3 4 5 2 2" xfId="24705"/>
    <cellStyle name="Ввод  3 4 5 2 2 2" xfId="24706"/>
    <cellStyle name="Ввод  3 4 5 2 2 3" xfId="24707"/>
    <cellStyle name="Ввод  3 4 5 2 2 4" xfId="24708"/>
    <cellStyle name="Ввод  3 4 5 2 2 5" xfId="24709"/>
    <cellStyle name="Ввод  3 4 5 2 2 6" xfId="24710"/>
    <cellStyle name="Ввод  3 4 5 2 2 7" xfId="24711"/>
    <cellStyle name="Ввод  3 4 5 2 3" xfId="24712"/>
    <cellStyle name="Ввод  3 4 5 2 3 2" xfId="24713"/>
    <cellStyle name="Ввод  3 4 5 2 3 3" xfId="24714"/>
    <cellStyle name="Ввод  3 4 5 2 3 4" xfId="24715"/>
    <cellStyle name="Ввод  3 4 5 2 3 5" xfId="24716"/>
    <cellStyle name="Ввод  3 4 5 2 3 6" xfId="24717"/>
    <cellStyle name="Ввод  3 4 5 2 3 7" xfId="24718"/>
    <cellStyle name="Ввод  3 4 5 2 4" xfId="24719"/>
    <cellStyle name="Ввод  3 4 5 2 5" xfId="24720"/>
    <cellStyle name="Ввод  3 4 5 2 6" xfId="24721"/>
    <cellStyle name="Ввод  3 4 5 2 7" xfId="24722"/>
    <cellStyle name="Ввод  3 4 5 2 8" xfId="24723"/>
    <cellStyle name="Ввод  3 4 5 2 9" xfId="24724"/>
    <cellStyle name="Ввод  3 4 5 3" xfId="24725"/>
    <cellStyle name="Ввод  3 4 5 3 2" xfId="24726"/>
    <cellStyle name="Ввод  3 4 5 3 3" xfId="24727"/>
    <cellStyle name="Ввод  3 4 5 3 4" xfId="24728"/>
    <cellStyle name="Ввод  3 4 5 3 5" xfId="24729"/>
    <cellStyle name="Ввод  3 4 5 3 6" xfId="24730"/>
    <cellStyle name="Ввод  3 4 5 3 7" xfId="24731"/>
    <cellStyle name="Ввод  3 4 5 4" xfId="24732"/>
    <cellStyle name="Ввод  3 4 5 4 2" xfId="24733"/>
    <cellStyle name="Ввод  3 4 5 4 3" xfId="24734"/>
    <cellStyle name="Ввод  3 4 5 4 4" xfId="24735"/>
    <cellStyle name="Ввод  3 4 5 4 5" xfId="24736"/>
    <cellStyle name="Ввод  3 4 5 4 6" xfId="24737"/>
    <cellStyle name="Ввод  3 4 5 4 7" xfId="24738"/>
    <cellStyle name="Ввод  3 4 5 5" xfId="24739"/>
    <cellStyle name="Ввод  3 4 5 6" xfId="24740"/>
    <cellStyle name="Ввод  3 4 5 7" xfId="24741"/>
    <cellStyle name="Ввод  3 4 5 8" xfId="24742"/>
    <cellStyle name="Ввод  3 4 5 9" xfId="24743"/>
    <cellStyle name="Ввод  3 4 6" xfId="24744"/>
    <cellStyle name="Ввод  3 4 6 10" xfId="24745"/>
    <cellStyle name="Ввод  3 4 6 2" xfId="24746"/>
    <cellStyle name="Ввод  3 4 6 2 2" xfId="24747"/>
    <cellStyle name="Ввод  3 4 6 2 3" xfId="24748"/>
    <cellStyle name="Ввод  3 4 6 2 4" xfId="24749"/>
    <cellStyle name="Ввод  3 4 6 2 5" xfId="24750"/>
    <cellStyle name="Ввод  3 4 6 2 6" xfId="24751"/>
    <cellStyle name="Ввод  3 4 6 2 7" xfId="24752"/>
    <cellStyle name="Ввод  3 4 6 3" xfId="24753"/>
    <cellStyle name="Ввод  3 4 6 3 2" xfId="24754"/>
    <cellStyle name="Ввод  3 4 6 3 3" xfId="24755"/>
    <cellStyle name="Ввод  3 4 6 3 4" xfId="24756"/>
    <cellStyle name="Ввод  3 4 6 3 5" xfId="24757"/>
    <cellStyle name="Ввод  3 4 6 3 6" xfId="24758"/>
    <cellStyle name="Ввод  3 4 6 3 7" xfId="24759"/>
    <cellStyle name="Ввод  3 4 6 4" xfId="24760"/>
    <cellStyle name="Ввод  3 4 6 5" xfId="24761"/>
    <cellStyle name="Ввод  3 4 6 6" xfId="24762"/>
    <cellStyle name="Ввод  3 4 6 7" xfId="24763"/>
    <cellStyle name="Ввод  3 4 6 8" xfId="24764"/>
    <cellStyle name="Ввод  3 4 6 9" xfId="24765"/>
    <cellStyle name="Ввод  3 4 7" xfId="24766"/>
    <cellStyle name="Ввод  3 4 7 2" xfId="24767"/>
    <cellStyle name="Ввод  3 4 7 3" xfId="24768"/>
    <cellStyle name="Ввод  3 4 7 4" xfId="24769"/>
    <cellStyle name="Ввод  3 4 7 5" xfId="24770"/>
    <cellStyle name="Ввод  3 4 7 6" xfId="24771"/>
    <cellStyle name="Ввод  3 4 7 7" xfId="24772"/>
    <cellStyle name="Ввод  3 4 8" xfId="24773"/>
    <cellStyle name="Ввод  3 4 8 2" xfId="24774"/>
    <cellStyle name="Ввод  3 4 8 3" xfId="24775"/>
    <cellStyle name="Ввод  3 4 8 4" xfId="24776"/>
    <cellStyle name="Ввод  3 4 8 5" xfId="24777"/>
    <cellStyle name="Ввод  3 4 8 6" xfId="24778"/>
    <cellStyle name="Ввод  3 4 8 7" xfId="24779"/>
    <cellStyle name="Ввод  3 4 9" xfId="24780"/>
    <cellStyle name="Ввод  3 5" xfId="24781"/>
    <cellStyle name="Ввод  3 5 10" xfId="24782"/>
    <cellStyle name="Ввод  3 5 11" xfId="24783"/>
    <cellStyle name="Ввод  3 5 12" xfId="24784"/>
    <cellStyle name="Ввод  3 5 13" xfId="24785"/>
    <cellStyle name="Ввод  3 5 14" xfId="24786"/>
    <cellStyle name="Ввод  3 5 2" xfId="24787"/>
    <cellStyle name="Ввод  3 5 2 10" xfId="24788"/>
    <cellStyle name="Ввод  3 5 2 2" xfId="24789"/>
    <cellStyle name="Ввод  3 5 2 2 2" xfId="24790"/>
    <cellStyle name="Ввод  3 5 2 2 3" xfId="24791"/>
    <cellStyle name="Ввод  3 5 2 2 4" xfId="24792"/>
    <cellStyle name="Ввод  3 5 2 2 5" xfId="24793"/>
    <cellStyle name="Ввод  3 5 2 2 6" xfId="24794"/>
    <cellStyle name="Ввод  3 5 2 2 7" xfId="24795"/>
    <cellStyle name="Ввод  3 5 2 3" xfId="24796"/>
    <cellStyle name="Ввод  3 5 2 3 2" xfId="24797"/>
    <cellStyle name="Ввод  3 5 2 3 3" xfId="24798"/>
    <cellStyle name="Ввод  3 5 2 3 4" xfId="24799"/>
    <cellStyle name="Ввод  3 5 2 3 5" xfId="24800"/>
    <cellStyle name="Ввод  3 5 2 3 6" xfId="24801"/>
    <cellStyle name="Ввод  3 5 2 3 7" xfId="24802"/>
    <cellStyle name="Ввод  3 5 2 4" xfId="24803"/>
    <cellStyle name="Ввод  3 5 2 5" xfId="24804"/>
    <cellStyle name="Ввод  3 5 2 6" xfId="24805"/>
    <cellStyle name="Ввод  3 5 2 7" xfId="24806"/>
    <cellStyle name="Ввод  3 5 2 8" xfId="24807"/>
    <cellStyle name="Ввод  3 5 2 9" xfId="24808"/>
    <cellStyle name="Ввод  3 5 3" xfId="24809"/>
    <cellStyle name="Ввод  3 5 3 2" xfId="24810"/>
    <cellStyle name="Ввод  3 5 3 3" xfId="24811"/>
    <cellStyle name="Ввод  3 5 3 4" xfId="24812"/>
    <cellStyle name="Ввод  3 5 3 5" xfId="24813"/>
    <cellStyle name="Ввод  3 5 3 6" xfId="24814"/>
    <cellStyle name="Ввод  3 5 3 7" xfId="24815"/>
    <cellStyle name="Ввод  3 5 4" xfId="24816"/>
    <cellStyle name="Ввод  3 5 4 2" xfId="24817"/>
    <cellStyle name="Ввод  3 5 4 3" xfId="24818"/>
    <cellStyle name="Ввод  3 5 4 4" xfId="24819"/>
    <cellStyle name="Ввод  3 5 4 5" xfId="24820"/>
    <cellStyle name="Ввод  3 5 4 6" xfId="24821"/>
    <cellStyle name="Ввод  3 5 4 7" xfId="24822"/>
    <cellStyle name="Ввод  3 5 5" xfId="24823"/>
    <cellStyle name="Ввод  3 5 6" xfId="24824"/>
    <cellStyle name="Ввод  3 5 7" xfId="24825"/>
    <cellStyle name="Ввод  3 5 8" xfId="24826"/>
    <cellStyle name="Ввод  3 5 9" xfId="24827"/>
    <cellStyle name="Ввод  3 6" xfId="24828"/>
    <cellStyle name="Ввод  3 6 10" xfId="24829"/>
    <cellStyle name="Ввод  3 6 2" xfId="24830"/>
    <cellStyle name="Ввод  3 6 2 2" xfId="24831"/>
    <cellStyle name="Ввод  3 6 2 3" xfId="24832"/>
    <cellStyle name="Ввод  3 6 2 4" xfId="24833"/>
    <cellStyle name="Ввод  3 6 2 5" xfId="24834"/>
    <cellStyle name="Ввод  3 6 2 6" xfId="24835"/>
    <cellStyle name="Ввод  3 6 2 7" xfId="24836"/>
    <cellStyle name="Ввод  3 6 3" xfId="24837"/>
    <cellStyle name="Ввод  3 6 3 2" xfId="24838"/>
    <cellStyle name="Ввод  3 6 3 3" xfId="24839"/>
    <cellStyle name="Ввод  3 6 3 4" xfId="24840"/>
    <cellStyle name="Ввод  3 6 3 5" xfId="24841"/>
    <cellStyle name="Ввод  3 6 3 6" xfId="24842"/>
    <cellStyle name="Ввод  3 6 3 7" xfId="24843"/>
    <cellStyle name="Ввод  3 6 4" xfId="24844"/>
    <cellStyle name="Ввод  3 6 5" xfId="24845"/>
    <cellStyle name="Ввод  3 6 6" xfId="24846"/>
    <cellStyle name="Ввод  3 6 7" xfId="24847"/>
    <cellStyle name="Ввод  3 6 8" xfId="24848"/>
    <cellStyle name="Ввод  3 6 9" xfId="24849"/>
    <cellStyle name="Ввод  3 7" xfId="24850"/>
    <cellStyle name="Ввод  3 8" xfId="24851"/>
    <cellStyle name="Ввод  4" xfId="24852"/>
    <cellStyle name="Ввод  4 2" xfId="24853"/>
    <cellStyle name="Ввод  4 2 10" xfId="24854"/>
    <cellStyle name="Ввод  4 2 11" xfId="24855"/>
    <cellStyle name="Ввод  4 2 12" xfId="24856"/>
    <cellStyle name="Ввод  4 2 13" xfId="24857"/>
    <cellStyle name="Ввод  4 2 14" xfId="24858"/>
    <cellStyle name="Ввод  4 2 15" xfId="24859"/>
    <cellStyle name="Ввод  4 2 16" xfId="24860"/>
    <cellStyle name="Ввод  4 2 17" xfId="24861"/>
    <cellStyle name="Ввод  4 2 2" xfId="24862"/>
    <cellStyle name="Ввод  4 2 2 10" xfId="24863"/>
    <cellStyle name="Ввод  4 2 2 11" xfId="24864"/>
    <cellStyle name="Ввод  4 2 2 12" xfId="24865"/>
    <cellStyle name="Ввод  4 2 2 13" xfId="24866"/>
    <cellStyle name="Ввод  4 2 2 14" xfId="24867"/>
    <cellStyle name="Ввод  4 2 2 2" xfId="24868"/>
    <cellStyle name="Ввод  4 2 2 2 10" xfId="24869"/>
    <cellStyle name="Ввод  4 2 2 2 2" xfId="24870"/>
    <cellStyle name="Ввод  4 2 2 2 2 2" xfId="24871"/>
    <cellStyle name="Ввод  4 2 2 2 2 3" xfId="24872"/>
    <cellStyle name="Ввод  4 2 2 2 2 4" xfId="24873"/>
    <cellStyle name="Ввод  4 2 2 2 2 5" xfId="24874"/>
    <cellStyle name="Ввод  4 2 2 2 2 6" xfId="24875"/>
    <cellStyle name="Ввод  4 2 2 2 2 7" xfId="24876"/>
    <cellStyle name="Ввод  4 2 2 2 3" xfId="24877"/>
    <cellStyle name="Ввод  4 2 2 2 3 2" xfId="24878"/>
    <cellStyle name="Ввод  4 2 2 2 3 3" xfId="24879"/>
    <cellStyle name="Ввод  4 2 2 2 3 4" xfId="24880"/>
    <cellStyle name="Ввод  4 2 2 2 3 5" xfId="24881"/>
    <cellStyle name="Ввод  4 2 2 2 3 6" xfId="24882"/>
    <cellStyle name="Ввод  4 2 2 2 3 7" xfId="24883"/>
    <cellStyle name="Ввод  4 2 2 2 4" xfId="24884"/>
    <cellStyle name="Ввод  4 2 2 2 5" xfId="24885"/>
    <cellStyle name="Ввод  4 2 2 2 6" xfId="24886"/>
    <cellStyle name="Ввод  4 2 2 2 7" xfId="24887"/>
    <cellStyle name="Ввод  4 2 2 2 8" xfId="24888"/>
    <cellStyle name="Ввод  4 2 2 2 9" xfId="24889"/>
    <cellStyle name="Ввод  4 2 2 3" xfId="24890"/>
    <cellStyle name="Ввод  4 2 2 3 2" xfId="24891"/>
    <cellStyle name="Ввод  4 2 2 3 3" xfId="24892"/>
    <cellStyle name="Ввод  4 2 2 3 4" xfId="24893"/>
    <cellStyle name="Ввод  4 2 2 3 5" xfId="24894"/>
    <cellStyle name="Ввод  4 2 2 3 6" xfId="24895"/>
    <cellStyle name="Ввод  4 2 2 3 7" xfId="24896"/>
    <cellStyle name="Ввод  4 2 2 4" xfId="24897"/>
    <cellStyle name="Ввод  4 2 2 4 2" xfId="24898"/>
    <cellStyle name="Ввод  4 2 2 4 3" xfId="24899"/>
    <cellStyle name="Ввод  4 2 2 4 4" xfId="24900"/>
    <cellStyle name="Ввод  4 2 2 4 5" xfId="24901"/>
    <cellStyle name="Ввод  4 2 2 4 6" xfId="24902"/>
    <cellStyle name="Ввод  4 2 2 4 7" xfId="24903"/>
    <cellStyle name="Ввод  4 2 2 5" xfId="24904"/>
    <cellStyle name="Ввод  4 2 2 6" xfId="24905"/>
    <cellStyle name="Ввод  4 2 2 7" xfId="24906"/>
    <cellStyle name="Ввод  4 2 2 8" xfId="24907"/>
    <cellStyle name="Ввод  4 2 2 9" xfId="24908"/>
    <cellStyle name="Ввод  4 2 3" xfId="24909"/>
    <cellStyle name="Ввод  4 2 3 10" xfId="24910"/>
    <cellStyle name="Ввод  4 2 3 11" xfId="24911"/>
    <cellStyle name="Ввод  4 2 3 12" xfId="24912"/>
    <cellStyle name="Ввод  4 2 3 13" xfId="24913"/>
    <cellStyle name="Ввод  4 2 3 14" xfId="24914"/>
    <cellStyle name="Ввод  4 2 3 2" xfId="24915"/>
    <cellStyle name="Ввод  4 2 3 2 10" xfId="24916"/>
    <cellStyle name="Ввод  4 2 3 2 2" xfId="24917"/>
    <cellStyle name="Ввод  4 2 3 2 2 2" xfId="24918"/>
    <cellStyle name="Ввод  4 2 3 2 2 3" xfId="24919"/>
    <cellStyle name="Ввод  4 2 3 2 2 4" xfId="24920"/>
    <cellStyle name="Ввод  4 2 3 2 2 5" xfId="24921"/>
    <cellStyle name="Ввод  4 2 3 2 2 6" xfId="24922"/>
    <cellStyle name="Ввод  4 2 3 2 2 7" xfId="24923"/>
    <cellStyle name="Ввод  4 2 3 2 3" xfId="24924"/>
    <cellStyle name="Ввод  4 2 3 2 3 2" xfId="24925"/>
    <cellStyle name="Ввод  4 2 3 2 3 3" xfId="24926"/>
    <cellStyle name="Ввод  4 2 3 2 3 4" xfId="24927"/>
    <cellStyle name="Ввод  4 2 3 2 3 5" xfId="24928"/>
    <cellStyle name="Ввод  4 2 3 2 3 6" xfId="24929"/>
    <cellStyle name="Ввод  4 2 3 2 3 7" xfId="24930"/>
    <cellStyle name="Ввод  4 2 3 2 4" xfId="24931"/>
    <cellStyle name="Ввод  4 2 3 2 5" xfId="24932"/>
    <cellStyle name="Ввод  4 2 3 2 6" xfId="24933"/>
    <cellStyle name="Ввод  4 2 3 2 7" xfId="24934"/>
    <cellStyle name="Ввод  4 2 3 2 8" xfId="24935"/>
    <cellStyle name="Ввод  4 2 3 2 9" xfId="24936"/>
    <cellStyle name="Ввод  4 2 3 3" xfId="24937"/>
    <cellStyle name="Ввод  4 2 3 3 2" xfId="24938"/>
    <cellStyle name="Ввод  4 2 3 3 3" xfId="24939"/>
    <cellStyle name="Ввод  4 2 3 3 4" xfId="24940"/>
    <cellStyle name="Ввод  4 2 3 3 5" xfId="24941"/>
    <cellStyle name="Ввод  4 2 3 3 6" xfId="24942"/>
    <cellStyle name="Ввод  4 2 3 3 7" xfId="24943"/>
    <cellStyle name="Ввод  4 2 3 4" xfId="24944"/>
    <cellStyle name="Ввод  4 2 3 4 2" xfId="24945"/>
    <cellStyle name="Ввод  4 2 3 4 3" xfId="24946"/>
    <cellStyle name="Ввод  4 2 3 4 4" xfId="24947"/>
    <cellStyle name="Ввод  4 2 3 4 5" xfId="24948"/>
    <cellStyle name="Ввод  4 2 3 4 6" xfId="24949"/>
    <cellStyle name="Ввод  4 2 3 4 7" xfId="24950"/>
    <cellStyle name="Ввод  4 2 3 5" xfId="24951"/>
    <cellStyle name="Ввод  4 2 3 6" xfId="24952"/>
    <cellStyle name="Ввод  4 2 3 7" xfId="24953"/>
    <cellStyle name="Ввод  4 2 3 8" xfId="24954"/>
    <cellStyle name="Ввод  4 2 3 9" xfId="24955"/>
    <cellStyle name="Ввод  4 2 4" xfId="24956"/>
    <cellStyle name="Ввод  4 2 4 10" xfId="24957"/>
    <cellStyle name="Ввод  4 2 4 11" xfId="24958"/>
    <cellStyle name="Ввод  4 2 4 12" xfId="24959"/>
    <cellStyle name="Ввод  4 2 4 13" xfId="24960"/>
    <cellStyle name="Ввод  4 2 4 14" xfId="24961"/>
    <cellStyle name="Ввод  4 2 4 2" xfId="24962"/>
    <cellStyle name="Ввод  4 2 4 2 10" xfId="24963"/>
    <cellStyle name="Ввод  4 2 4 2 2" xfId="24964"/>
    <cellStyle name="Ввод  4 2 4 2 2 2" xfId="24965"/>
    <cellStyle name="Ввод  4 2 4 2 2 3" xfId="24966"/>
    <cellStyle name="Ввод  4 2 4 2 2 4" xfId="24967"/>
    <cellStyle name="Ввод  4 2 4 2 2 5" xfId="24968"/>
    <cellStyle name="Ввод  4 2 4 2 2 6" xfId="24969"/>
    <cellStyle name="Ввод  4 2 4 2 2 7" xfId="24970"/>
    <cellStyle name="Ввод  4 2 4 2 3" xfId="24971"/>
    <cellStyle name="Ввод  4 2 4 2 3 2" xfId="24972"/>
    <cellStyle name="Ввод  4 2 4 2 3 3" xfId="24973"/>
    <cellStyle name="Ввод  4 2 4 2 3 4" xfId="24974"/>
    <cellStyle name="Ввод  4 2 4 2 3 5" xfId="24975"/>
    <cellStyle name="Ввод  4 2 4 2 3 6" xfId="24976"/>
    <cellStyle name="Ввод  4 2 4 2 3 7" xfId="24977"/>
    <cellStyle name="Ввод  4 2 4 2 4" xfId="24978"/>
    <cellStyle name="Ввод  4 2 4 2 5" xfId="24979"/>
    <cellStyle name="Ввод  4 2 4 2 6" xfId="24980"/>
    <cellStyle name="Ввод  4 2 4 2 7" xfId="24981"/>
    <cellStyle name="Ввод  4 2 4 2 8" xfId="24982"/>
    <cellStyle name="Ввод  4 2 4 2 9" xfId="24983"/>
    <cellStyle name="Ввод  4 2 4 3" xfId="24984"/>
    <cellStyle name="Ввод  4 2 4 3 2" xfId="24985"/>
    <cellStyle name="Ввод  4 2 4 3 3" xfId="24986"/>
    <cellStyle name="Ввод  4 2 4 3 4" xfId="24987"/>
    <cellStyle name="Ввод  4 2 4 3 5" xfId="24988"/>
    <cellStyle name="Ввод  4 2 4 3 6" xfId="24989"/>
    <cellStyle name="Ввод  4 2 4 3 7" xfId="24990"/>
    <cellStyle name="Ввод  4 2 4 4" xfId="24991"/>
    <cellStyle name="Ввод  4 2 4 4 2" xfId="24992"/>
    <cellStyle name="Ввод  4 2 4 4 3" xfId="24993"/>
    <cellStyle name="Ввод  4 2 4 4 4" xfId="24994"/>
    <cellStyle name="Ввод  4 2 4 4 5" xfId="24995"/>
    <cellStyle name="Ввод  4 2 4 4 6" xfId="24996"/>
    <cellStyle name="Ввод  4 2 4 4 7" xfId="24997"/>
    <cellStyle name="Ввод  4 2 4 5" xfId="24998"/>
    <cellStyle name="Ввод  4 2 4 6" xfId="24999"/>
    <cellStyle name="Ввод  4 2 4 7" xfId="25000"/>
    <cellStyle name="Ввод  4 2 4 8" xfId="25001"/>
    <cellStyle name="Ввод  4 2 4 9" xfId="25002"/>
    <cellStyle name="Ввод  4 2 5" xfId="25003"/>
    <cellStyle name="Ввод  4 2 5 10" xfId="25004"/>
    <cellStyle name="Ввод  4 2 5 11" xfId="25005"/>
    <cellStyle name="Ввод  4 2 5 12" xfId="25006"/>
    <cellStyle name="Ввод  4 2 5 13" xfId="25007"/>
    <cellStyle name="Ввод  4 2 5 14" xfId="25008"/>
    <cellStyle name="Ввод  4 2 5 2" xfId="25009"/>
    <cellStyle name="Ввод  4 2 5 2 10" xfId="25010"/>
    <cellStyle name="Ввод  4 2 5 2 2" xfId="25011"/>
    <cellStyle name="Ввод  4 2 5 2 2 2" xfId="25012"/>
    <cellStyle name="Ввод  4 2 5 2 2 3" xfId="25013"/>
    <cellStyle name="Ввод  4 2 5 2 2 4" xfId="25014"/>
    <cellStyle name="Ввод  4 2 5 2 2 5" xfId="25015"/>
    <cellStyle name="Ввод  4 2 5 2 2 6" xfId="25016"/>
    <cellStyle name="Ввод  4 2 5 2 2 7" xfId="25017"/>
    <cellStyle name="Ввод  4 2 5 2 3" xfId="25018"/>
    <cellStyle name="Ввод  4 2 5 2 3 2" xfId="25019"/>
    <cellStyle name="Ввод  4 2 5 2 3 3" xfId="25020"/>
    <cellStyle name="Ввод  4 2 5 2 3 4" xfId="25021"/>
    <cellStyle name="Ввод  4 2 5 2 3 5" xfId="25022"/>
    <cellStyle name="Ввод  4 2 5 2 3 6" xfId="25023"/>
    <cellStyle name="Ввод  4 2 5 2 3 7" xfId="25024"/>
    <cellStyle name="Ввод  4 2 5 2 4" xfId="25025"/>
    <cellStyle name="Ввод  4 2 5 2 5" xfId="25026"/>
    <cellStyle name="Ввод  4 2 5 2 6" xfId="25027"/>
    <cellStyle name="Ввод  4 2 5 2 7" xfId="25028"/>
    <cellStyle name="Ввод  4 2 5 2 8" xfId="25029"/>
    <cellStyle name="Ввод  4 2 5 2 9" xfId="25030"/>
    <cellStyle name="Ввод  4 2 5 3" xfId="25031"/>
    <cellStyle name="Ввод  4 2 5 3 2" xfId="25032"/>
    <cellStyle name="Ввод  4 2 5 3 3" xfId="25033"/>
    <cellStyle name="Ввод  4 2 5 3 4" xfId="25034"/>
    <cellStyle name="Ввод  4 2 5 3 5" xfId="25035"/>
    <cellStyle name="Ввод  4 2 5 3 6" xfId="25036"/>
    <cellStyle name="Ввод  4 2 5 3 7" xfId="25037"/>
    <cellStyle name="Ввод  4 2 5 4" xfId="25038"/>
    <cellStyle name="Ввод  4 2 5 4 2" xfId="25039"/>
    <cellStyle name="Ввод  4 2 5 4 3" xfId="25040"/>
    <cellStyle name="Ввод  4 2 5 4 4" xfId="25041"/>
    <cellStyle name="Ввод  4 2 5 4 5" xfId="25042"/>
    <cellStyle name="Ввод  4 2 5 4 6" xfId="25043"/>
    <cellStyle name="Ввод  4 2 5 4 7" xfId="25044"/>
    <cellStyle name="Ввод  4 2 5 5" xfId="25045"/>
    <cellStyle name="Ввод  4 2 5 6" xfId="25046"/>
    <cellStyle name="Ввод  4 2 5 7" xfId="25047"/>
    <cellStyle name="Ввод  4 2 5 8" xfId="25048"/>
    <cellStyle name="Ввод  4 2 5 9" xfId="25049"/>
    <cellStyle name="Ввод  4 2 6" xfId="25050"/>
    <cellStyle name="Ввод  4 2 6 10" xfId="25051"/>
    <cellStyle name="Ввод  4 2 6 2" xfId="25052"/>
    <cellStyle name="Ввод  4 2 6 2 2" xfId="25053"/>
    <cellStyle name="Ввод  4 2 6 2 3" xfId="25054"/>
    <cellStyle name="Ввод  4 2 6 2 4" xfId="25055"/>
    <cellStyle name="Ввод  4 2 6 2 5" xfId="25056"/>
    <cellStyle name="Ввод  4 2 6 2 6" xfId="25057"/>
    <cellStyle name="Ввод  4 2 6 2 7" xfId="25058"/>
    <cellStyle name="Ввод  4 2 6 3" xfId="25059"/>
    <cellStyle name="Ввод  4 2 6 3 2" xfId="25060"/>
    <cellStyle name="Ввод  4 2 6 3 3" xfId="25061"/>
    <cellStyle name="Ввод  4 2 6 3 4" xfId="25062"/>
    <cellStyle name="Ввод  4 2 6 3 5" xfId="25063"/>
    <cellStyle name="Ввод  4 2 6 3 6" xfId="25064"/>
    <cellStyle name="Ввод  4 2 6 3 7" xfId="25065"/>
    <cellStyle name="Ввод  4 2 6 4" xfId="25066"/>
    <cellStyle name="Ввод  4 2 6 5" xfId="25067"/>
    <cellStyle name="Ввод  4 2 6 6" xfId="25068"/>
    <cellStyle name="Ввод  4 2 6 7" xfId="25069"/>
    <cellStyle name="Ввод  4 2 6 8" xfId="25070"/>
    <cellStyle name="Ввод  4 2 6 9" xfId="25071"/>
    <cellStyle name="Ввод  4 2 7" xfId="25072"/>
    <cellStyle name="Ввод  4 2 7 2" xfId="25073"/>
    <cellStyle name="Ввод  4 2 7 3" xfId="25074"/>
    <cellStyle name="Ввод  4 2 7 4" xfId="25075"/>
    <cellStyle name="Ввод  4 2 7 5" xfId="25076"/>
    <cellStyle name="Ввод  4 2 7 6" xfId="25077"/>
    <cellStyle name="Ввод  4 2 7 7" xfId="25078"/>
    <cellStyle name="Ввод  4 2 8" xfId="25079"/>
    <cellStyle name="Ввод  4 2 8 2" xfId="25080"/>
    <cellStyle name="Ввод  4 2 8 3" xfId="25081"/>
    <cellStyle name="Ввод  4 2 8 4" xfId="25082"/>
    <cellStyle name="Ввод  4 2 8 5" xfId="25083"/>
    <cellStyle name="Ввод  4 2 8 6" xfId="25084"/>
    <cellStyle name="Ввод  4 2 8 7" xfId="25085"/>
    <cellStyle name="Ввод  4 2 9" xfId="25086"/>
    <cellStyle name="Ввод  4 3" xfId="25087"/>
    <cellStyle name="Ввод  4 3 10" xfId="25088"/>
    <cellStyle name="Ввод  4 3 11" xfId="25089"/>
    <cellStyle name="Ввод  4 3 12" xfId="25090"/>
    <cellStyle name="Ввод  4 3 13" xfId="25091"/>
    <cellStyle name="Ввод  4 3 14" xfId="25092"/>
    <cellStyle name="Ввод  4 3 15" xfId="25093"/>
    <cellStyle name="Ввод  4 3 2" xfId="25094"/>
    <cellStyle name="Ввод  4 3 2 10" xfId="25095"/>
    <cellStyle name="Ввод  4 3 2 11" xfId="25096"/>
    <cellStyle name="Ввод  4 3 2 12" xfId="25097"/>
    <cellStyle name="Ввод  4 3 2 13" xfId="25098"/>
    <cellStyle name="Ввод  4 3 2 14" xfId="25099"/>
    <cellStyle name="Ввод  4 3 2 2" xfId="25100"/>
    <cellStyle name="Ввод  4 3 2 2 10" xfId="25101"/>
    <cellStyle name="Ввод  4 3 2 2 2" xfId="25102"/>
    <cellStyle name="Ввод  4 3 2 2 2 2" xfId="25103"/>
    <cellStyle name="Ввод  4 3 2 2 2 3" xfId="25104"/>
    <cellStyle name="Ввод  4 3 2 2 2 4" xfId="25105"/>
    <cellStyle name="Ввод  4 3 2 2 2 5" xfId="25106"/>
    <cellStyle name="Ввод  4 3 2 2 2 6" xfId="25107"/>
    <cellStyle name="Ввод  4 3 2 2 2 7" xfId="25108"/>
    <cellStyle name="Ввод  4 3 2 2 3" xfId="25109"/>
    <cellStyle name="Ввод  4 3 2 2 3 2" xfId="25110"/>
    <cellStyle name="Ввод  4 3 2 2 3 3" xfId="25111"/>
    <cellStyle name="Ввод  4 3 2 2 3 4" xfId="25112"/>
    <cellStyle name="Ввод  4 3 2 2 3 5" xfId="25113"/>
    <cellStyle name="Ввод  4 3 2 2 3 6" xfId="25114"/>
    <cellStyle name="Ввод  4 3 2 2 3 7" xfId="25115"/>
    <cellStyle name="Ввод  4 3 2 2 4" xfId="25116"/>
    <cellStyle name="Ввод  4 3 2 2 5" xfId="25117"/>
    <cellStyle name="Ввод  4 3 2 2 6" xfId="25118"/>
    <cellStyle name="Ввод  4 3 2 2 7" xfId="25119"/>
    <cellStyle name="Ввод  4 3 2 2 8" xfId="25120"/>
    <cellStyle name="Ввод  4 3 2 2 9" xfId="25121"/>
    <cellStyle name="Ввод  4 3 2 3" xfId="25122"/>
    <cellStyle name="Ввод  4 3 2 3 2" xfId="25123"/>
    <cellStyle name="Ввод  4 3 2 3 3" xfId="25124"/>
    <cellStyle name="Ввод  4 3 2 3 4" xfId="25125"/>
    <cellStyle name="Ввод  4 3 2 3 5" xfId="25126"/>
    <cellStyle name="Ввод  4 3 2 3 6" xfId="25127"/>
    <cellStyle name="Ввод  4 3 2 3 7" xfId="25128"/>
    <cellStyle name="Ввод  4 3 2 4" xfId="25129"/>
    <cellStyle name="Ввод  4 3 2 4 2" xfId="25130"/>
    <cellStyle name="Ввод  4 3 2 4 3" xfId="25131"/>
    <cellStyle name="Ввод  4 3 2 4 4" xfId="25132"/>
    <cellStyle name="Ввод  4 3 2 4 5" xfId="25133"/>
    <cellStyle name="Ввод  4 3 2 4 6" xfId="25134"/>
    <cellStyle name="Ввод  4 3 2 4 7" xfId="25135"/>
    <cellStyle name="Ввод  4 3 2 5" xfId="25136"/>
    <cellStyle name="Ввод  4 3 2 6" xfId="25137"/>
    <cellStyle name="Ввод  4 3 2 7" xfId="25138"/>
    <cellStyle name="Ввод  4 3 2 8" xfId="25139"/>
    <cellStyle name="Ввод  4 3 2 9" xfId="25140"/>
    <cellStyle name="Ввод  4 3 3" xfId="25141"/>
    <cellStyle name="Ввод  4 3 3 10" xfId="25142"/>
    <cellStyle name="Ввод  4 3 3 11" xfId="25143"/>
    <cellStyle name="Ввод  4 3 3 12" xfId="25144"/>
    <cellStyle name="Ввод  4 3 3 13" xfId="25145"/>
    <cellStyle name="Ввод  4 3 3 14" xfId="25146"/>
    <cellStyle name="Ввод  4 3 3 2" xfId="25147"/>
    <cellStyle name="Ввод  4 3 3 2 10" xfId="25148"/>
    <cellStyle name="Ввод  4 3 3 2 2" xfId="25149"/>
    <cellStyle name="Ввод  4 3 3 2 2 2" xfId="25150"/>
    <cellStyle name="Ввод  4 3 3 2 2 3" xfId="25151"/>
    <cellStyle name="Ввод  4 3 3 2 2 4" xfId="25152"/>
    <cellStyle name="Ввод  4 3 3 2 2 5" xfId="25153"/>
    <cellStyle name="Ввод  4 3 3 2 2 6" xfId="25154"/>
    <cellStyle name="Ввод  4 3 3 2 2 7" xfId="25155"/>
    <cellStyle name="Ввод  4 3 3 2 3" xfId="25156"/>
    <cellStyle name="Ввод  4 3 3 2 3 2" xfId="25157"/>
    <cellStyle name="Ввод  4 3 3 2 3 3" xfId="25158"/>
    <cellStyle name="Ввод  4 3 3 2 3 4" xfId="25159"/>
    <cellStyle name="Ввод  4 3 3 2 3 5" xfId="25160"/>
    <cellStyle name="Ввод  4 3 3 2 3 6" xfId="25161"/>
    <cellStyle name="Ввод  4 3 3 2 3 7" xfId="25162"/>
    <cellStyle name="Ввод  4 3 3 2 4" xfId="25163"/>
    <cellStyle name="Ввод  4 3 3 2 5" xfId="25164"/>
    <cellStyle name="Ввод  4 3 3 2 6" xfId="25165"/>
    <cellStyle name="Ввод  4 3 3 2 7" xfId="25166"/>
    <cellStyle name="Ввод  4 3 3 2 8" xfId="25167"/>
    <cellStyle name="Ввод  4 3 3 2 9" xfId="25168"/>
    <cellStyle name="Ввод  4 3 3 3" xfId="25169"/>
    <cellStyle name="Ввод  4 3 3 3 2" xfId="25170"/>
    <cellStyle name="Ввод  4 3 3 3 3" xfId="25171"/>
    <cellStyle name="Ввод  4 3 3 3 4" xfId="25172"/>
    <cellStyle name="Ввод  4 3 3 3 5" xfId="25173"/>
    <cellStyle name="Ввод  4 3 3 3 6" xfId="25174"/>
    <cellStyle name="Ввод  4 3 3 3 7" xfId="25175"/>
    <cellStyle name="Ввод  4 3 3 4" xfId="25176"/>
    <cellStyle name="Ввод  4 3 3 4 2" xfId="25177"/>
    <cellStyle name="Ввод  4 3 3 4 3" xfId="25178"/>
    <cellStyle name="Ввод  4 3 3 4 4" xfId="25179"/>
    <cellStyle name="Ввод  4 3 3 4 5" xfId="25180"/>
    <cellStyle name="Ввод  4 3 3 4 6" xfId="25181"/>
    <cellStyle name="Ввод  4 3 3 4 7" xfId="25182"/>
    <cellStyle name="Ввод  4 3 3 5" xfId="25183"/>
    <cellStyle name="Ввод  4 3 3 6" xfId="25184"/>
    <cellStyle name="Ввод  4 3 3 7" xfId="25185"/>
    <cellStyle name="Ввод  4 3 3 8" xfId="25186"/>
    <cellStyle name="Ввод  4 3 3 9" xfId="25187"/>
    <cellStyle name="Ввод  4 3 4" xfId="25188"/>
    <cellStyle name="Ввод  4 3 4 10" xfId="25189"/>
    <cellStyle name="Ввод  4 3 4 11" xfId="25190"/>
    <cellStyle name="Ввод  4 3 4 12" xfId="25191"/>
    <cellStyle name="Ввод  4 3 4 13" xfId="25192"/>
    <cellStyle name="Ввод  4 3 4 14" xfId="25193"/>
    <cellStyle name="Ввод  4 3 4 2" xfId="25194"/>
    <cellStyle name="Ввод  4 3 4 2 10" xfId="25195"/>
    <cellStyle name="Ввод  4 3 4 2 2" xfId="25196"/>
    <cellStyle name="Ввод  4 3 4 2 2 2" xfId="25197"/>
    <cellStyle name="Ввод  4 3 4 2 2 3" xfId="25198"/>
    <cellStyle name="Ввод  4 3 4 2 2 4" xfId="25199"/>
    <cellStyle name="Ввод  4 3 4 2 2 5" xfId="25200"/>
    <cellStyle name="Ввод  4 3 4 2 2 6" xfId="25201"/>
    <cellStyle name="Ввод  4 3 4 2 2 7" xfId="25202"/>
    <cellStyle name="Ввод  4 3 4 2 3" xfId="25203"/>
    <cellStyle name="Ввод  4 3 4 2 3 2" xfId="25204"/>
    <cellStyle name="Ввод  4 3 4 2 3 3" xfId="25205"/>
    <cellStyle name="Ввод  4 3 4 2 3 4" xfId="25206"/>
    <cellStyle name="Ввод  4 3 4 2 3 5" xfId="25207"/>
    <cellStyle name="Ввод  4 3 4 2 3 6" xfId="25208"/>
    <cellStyle name="Ввод  4 3 4 2 3 7" xfId="25209"/>
    <cellStyle name="Ввод  4 3 4 2 4" xfId="25210"/>
    <cellStyle name="Ввод  4 3 4 2 5" xfId="25211"/>
    <cellStyle name="Ввод  4 3 4 2 6" xfId="25212"/>
    <cellStyle name="Ввод  4 3 4 2 7" xfId="25213"/>
    <cellStyle name="Ввод  4 3 4 2 8" xfId="25214"/>
    <cellStyle name="Ввод  4 3 4 2 9" xfId="25215"/>
    <cellStyle name="Ввод  4 3 4 3" xfId="25216"/>
    <cellStyle name="Ввод  4 3 4 3 2" xfId="25217"/>
    <cellStyle name="Ввод  4 3 4 3 3" xfId="25218"/>
    <cellStyle name="Ввод  4 3 4 3 4" xfId="25219"/>
    <cellStyle name="Ввод  4 3 4 3 5" xfId="25220"/>
    <cellStyle name="Ввод  4 3 4 3 6" xfId="25221"/>
    <cellStyle name="Ввод  4 3 4 3 7" xfId="25222"/>
    <cellStyle name="Ввод  4 3 4 4" xfId="25223"/>
    <cellStyle name="Ввод  4 3 4 4 2" xfId="25224"/>
    <cellStyle name="Ввод  4 3 4 4 3" xfId="25225"/>
    <cellStyle name="Ввод  4 3 4 4 4" xfId="25226"/>
    <cellStyle name="Ввод  4 3 4 4 5" xfId="25227"/>
    <cellStyle name="Ввод  4 3 4 4 6" xfId="25228"/>
    <cellStyle name="Ввод  4 3 4 4 7" xfId="25229"/>
    <cellStyle name="Ввод  4 3 4 5" xfId="25230"/>
    <cellStyle name="Ввод  4 3 4 6" xfId="25231"/>
    <cellStyle name="Ввод  4 3 4 7" xfId="25232"/>
    <cellStyle name="Ввод  4 3 4 8" xfId="25233"/>
    <cellStyle name="Ввод  4 3 4 9" xfId="25234"/>
    <cellStyle name="Ввод  4 3 5" xfId="25235"/>
    <cellStyle name="Ввод  4 3 5 10" xfId="25236"/>
    <cellStyle name="Ввод  4 3 5 11" xfId="25237"/>
    <cellStyle name="Ввод  4 3 5 12" xfId="25238"/>
    <cellStyle name="Ввод  4 3 5 13" xfId="25239"/>
    <cellStyle name="Ввод  4 3 5 14" xfId="25240"/>
    <cellStyle name="Ввод  4 3 5 2" xfId="25241"/>
    <cellStyle name="Ввод  4 3 5 2 10" xfId="25242"/>
    <cellStyle name="Ввод  4 3 5 2 2" xfId="25243"/>
    <cellStyle name="Ввод  4 3 5 2 2 2" xfId="25244"/>
    <cellStyle name="Ввод  4 3 5 2 2 3" xfId="25245"/>
    <cellStyle name="Ввод  4 3 5 2 2 4" xfId="25246"/>
    <cellStyle name="Ввод  4 3 5 2 2 5" xfId="25247"/>
    <cellStyle name="Ввод  4 3 5 2 2 6" xfId="25248"/>
    <cellStyle name="Ввод  4 3 5 2 2 7" xfId="25249"/>
    <cellStyle name="Ввод  4 3 5 2 3" xfId="25250"/>
    <cellStyle name="Ввод  4 3 5 2 3 2" xfId="25251"/>
    <cellStyle name="Ввод  4 3 5 2 3 3" xfId="25252"/>
    <cellStyle name="Ввод  4 3 5 2 3 4" xfId="25253"/>
    <cellStyle name="Ввод  4 3 5 2 3 5" xfId="25254"/>
    <cellStyle name="Ввод  4 3 5 2 3 6" xfId="25255"/>
    <cellStyle name="Ввод  4 3 5 2 3 7" xfId="25256"/>
    <cellStyle name="Ввод  4 3 5 2 4" xfId="25257"/>
    <cellStyle name="Ввод  4 3 5 2 5" xfId="25258"/>
    <cellStyle name="Ввод  4 3 5 2 6" xfId="25259"/>
    <cellStyle name="Ввод  4 3 5 2 7" xfId="25260"/>
    <cellStyle name="Ввод  4 3 5 2 8" xfId="25261"/>
    <cellStyle name="Ввод  4 3 5 2 9" xfId="25262"/>
    <cellStyle name="Ввод  4 3 5 3" xfId="25263"/>
    <cellStyle name="Ввод  4 3 5 3 2" xfId="25264"/>
    <cellStyle name="Ввод  4 3 5 3 3" xfId="25265"/>
    <cellStyle name="Ввод  4 3 5 3 4" xfId="25266"/>
    <cellStyle name="Ввод  4 3 5 3 5" xfId="25267"/>
    <cellStyle name="Ввод  4 3 5 3 6" xfId="25268"/>
    <cellStyle name="Ввод  4 3 5 3 7" xfId="25269"/>
    <cellStyle name="Ввод  4 3 5 4" xfId="25270"/>
    <cellStyle name="Ввод  4 3 5 4 2" xfId="25271"/>
    <cellStyle name="Ввод  4 3 5 4 3" xfId="25272"/>
    <cellStyle name="Ввод  4 3 5 4 4" xfId="25273"/>
    <cellStyle name="Ввод  4 3 5 4 5" xfId="25274"/>
    <cellStyle name="Ввод  4 3 5 4 6" xfId="25275"/>
    <cellStyle name="Ввод  4 3 5 4 7" xfId="25276"/>
    <cellStyle name="Ввод  4 3 5 5" xfId="25277"/>
    <cellStyle name="Ввод  4 3 5 6" xfId="25278"/>
    <cellStyle name="Ввод  4 3 5 7" xfId="25279"/>
    <cellStyle name="Ввод  4 3 5 8" xfId="25280"/>
    <cellStyle name="Ввод  4 3 5 9" xfId="25281"/>
    <cellStyle name="Ввод  4 3 6" xfId="25282"/>
    <cellStyle name="Ввод  4 3 6 10" xfId="25283"/>
    <cellStyle name="Ввод  4 3 6 2" xfId="25284"/>
    <cellStyle name="Ввод  4 3 6 2 2" xfId="25285"/>
    <cellStyle name="Ввод  4 3 6 2 3" xfId="25286"/>
    <cellStyle name="Ввод  4 3 6 2 4" xfId="25287"/>
    <cellStyle name="Ввод  4 3 6 2 5" xfId="25288"/>
    <cellStyle name="Ввод  4 3 6 2 6" xfId="25289"/>
    <cellStyle name="Ввод  4 3 6 2 7" xfId="25290"/>
    <cellStyle name="Ввод  4 3 6 3" xfId="25291"/>
    <cellStyle name="Ввод  4 3 6 3 2" xfId="25292"/>
    <cellStyle name="Ввод  4 3 6 3 3" xfId="25293"/>
    <cellStyle name="Ввод  4 3 6 3 4" xfId="25294"/>
    <cellStyle name="Ввод  4 3 6 3 5" xfId="25295"/>
    <cellStyle name="Ввод  4 3 6 3 6" xfId="25296"/>
    <cellStyle name="Ввод  4 3 6 3 7" xfId="25297"/>
    <cellStyle name="Ввод  4 3 6 4" xfId="25298"/>
    <cellStyle name="Ввод  4 3 6 5" xfId="25299"/>
    <cellStyle name="Ввод  4 3 6 6" xfId="25300"/>
    <cellStyle name="Ввод  4 3 6 7" xfId="25301"/>
    <cellStyle name="Ввод  4 3 6 8" xfId="25302"/>
    <cellStyle name="Ввод  4 3 6 9" xfId="25303"/>
    <cellStyle name="Ввод  4 3 7" xfId="25304"/>
    <cellStyle name="Ввод  4 3 7 2" xfId="25305"/>
    <cellStyle name="Ввод  4 3 7 3" xfId="25306"/>
    <cellStyle name="Ввод  4 3 7 4" xfId="25307"/>
    <cellStyle name="Ввод  4 3 7 5" xfId="25308"/>
    <cellStyle name="Ввод  4 3 7 6" xfId="25309"/>
    <cellStyle name="Ввод  4 3 7 7" xfId="25310"/>
    <cellStyle name="Ввод  4 3 8" xfId="25311"/>
    <cellStyle name="Ввод  4 3 8 2" xfId="25312"/>
    <cellStyle name="Ввод  4 3 8 3" xfId="25313"/>
    <cellStyle name="Ввод  4 3 8 4" xfId="25314"/>
    <cellStyle name="Ввод  4 3 8 5" xfId="25315"/>
    <cellStyle name="Ввод  4 3 8 6" xfId="25316"/>
    <cellStyle name="Ввод  4 3 8 7" xfId="25317"/>
    <cellStyle name="Ввод  4 3 9" xfId="25318"/>
    <cellStyle name="Ввод  4 4" xfId="25319"/>
    <cellStyle name="Ввод  4 4 10" xfId="25320"/>
    <cellStyle name="Ввод  4 4 11" xfId="25321"/>
    <cellStyle name="Ввод  4 4 12" xfId="25322"/>
    <cellStyle name="Ввод  4 4 13" xfId="25323"/>
    <cellStyle name="Ввод  4 4 14" xfId="25324"/>
    <cellStyle name="Ввод  4 4 15" xfId="25325"/>
    <cellStyle name="Ввод  4 4 2" xfId="25326"/>
    <cellStyle name="Ввод  4 4 2 10" xfId="25327"/>
    <cellStyle name="Ввод  4 4 2 11" xfId="25328"/>
    <cellStyle name="Ввод  4 4 2 12" xfId="25329"/>
    <cellStyle name="Ввод  4 4 2 13" xfId="25330"/>
    <cellStyle name="Ввод  4 4 2 14" xfId="25331"/>
    <cellStyle name="Ввод  4 4 2 2" xfId="25332"/>
    <cellStyle name="Ввод  4 4 2 2 10" xfId="25333"/>
    <cellStyle name="Ввод  4 4 2 2 2" xfId="25334"/>
    <cellStyle name="Ввод  4 4 2 2 2 2" xfId="25335"/>
    <cellStyle name="Ввод  4 4 2 2 2 3" xfId="25336"/>
    <cellStyle name="Ввод  4 4 2 2 2 4" xfId="25337"/>
    <cellStyle name="Ввод  4 4 2 2 2 5" xfId="25338"/>
    <cellStyle name="Ввод  4 4 2 2 2 6" xfId="25339"/>
    <cellStyle name="Ввод  4 4 2 2 2 7" xfId="25340"/>
    <cellStyle name="Ввод  4 4 2 2 3" xfId="25341"/>
    <cellStyle name="Ввод  4 4 2 2 3 2" xfId="25342"/>
    <cellStyle name="Ввод  4 4 2 2 3 3" xfId="25343"/>
    <cellStyle name="Ввод  4 4 2 2 3 4" xfId="25344"/>
    <cellStyle name="Ввод  4 4 2 2 3 5" xfId="25345"/>
    <cellStyle name="Ввод  4 4 2 2 3 6" xfId="25346"/>
    <cellStyle name="Ввод  4 4 2 2 3 7" xfId="25347"/>
    <cellStyle name="Ввод  4 4 2 2 4" xfId="25348"/>
    <cellStyle name="Ввод  4 4 2 2 5" xfId="25349"/>
    <cellStyle name="Ввод  4 4 2 2 6" xfId="25350"/>
    <cellStyle name="Ввод  4 4 2 2 7" xfId="25351"/>
    <cellStyle name="Ввод  4 4 2 2 8" xfId="25352"/>
    <cellStyle name="Ввод  4 4 2 2 9" xfId="25353"/>
    <cellStyle name="Ввод  4 4 2 3" xfId="25354"/>
    <cellStyle name="Ввод  4 4 2 3 2" xfId="25355"/>
    <cellStyle name="Ввод  4 4 2 3 3" xfId="25356"/>
    <cellStyle name="Ввод  4 4 2 3 4" xfId="25357"/>
    <cellStyle name="Ввод  4 4 2 3 5" xfId="25358"/>
    <cellStyle name="Ввод  4 4 2 3 6" xfId="25359"/>
    <cellStyle name="Ввод  4 4 2 3 7" xfId="25360"/>
    <cellStyle name="Ввод  4 4 2 4" xfId="25361"/>
    <cellStyle name="Ввод  4 4 2 4 2" xfId="25362"/>
    <cellStyle name="Ввод  4 4 2 4 3" xfId="25363"/>
    <cellStyle name="Ввод  4 4 2 4 4" xfId="25364"/>
    <cellStyle name="Ввод  4 4 2 4 5" xfId="25365"/>
    <cellStyle name="Ввод  4 4 2 4 6" xfId="25366"/>
    <cellStyle name="Ввод  4 4 2 4 7" xfId="25367"/>
    <cellStyle name="Ввод  4 4 2 5" xfId="25368"/>
    <cellStyle name="Ввод  4 4 2 6" xfId="25369"/>
    <cellStyle name="Ввод  4 4 2 7" xfId="25370"/>
    <cellStyle name="Ввод  4 4 2 8" xfId="25371"/>
    <cellStyle name="Ввод  4 4 2 9" xfId="25372"/>
    <cellStyle name="Ввод  4 4 3" xfId="25373"/>
    <cellStyle name="Ввод  4 4 3 10" xfId="25374"/>
    <cellStyle name="Ввод  4 4 3 11" xfId="25375"/>
    <cellStyle name="Ввод  4 4 3 12" xfId="25376"/>
    <cellStyle name="Ввод  4 4 3 13" xfId="25377"/>
    <cellStyle name="Ввод  4 4 3 14" xfId="25378"/>
    <cellStyle name="Ввод  4 4 3 2" xfId="25379"/>
    <cellStyle name="Ввод  4 4 3 2 10" xfId="25380"/>
    <cellStyle name="Ввод  4 4 3 2 2" xfId="25381"/>
    <cellStyle name="Ввод  4 4 3 2 2 2" xfId="25382"/>
    <cellStyle name="Ввод  4 4 3 2 2 3" xfId="25383"/>
    <cellStyle name="Ввод  4 4 3 2 2 4" xfId="25384"/>
    <cellStyle name="Ввод  4 4 3 2 2 5" xfId="25385"/>
    <cellStyle name="Ввод  4 4 3 2 2 6" xfId="25386"/>
    <cellStyle name="Ввод  4 4 3 2 2 7" xfId="25387"/>
    <cellStyle name="Ввод  4 4 3 2 3" xfId="25388"/>
    <cellStyle name="Ввод  4 4 3 2 3 2" xfId="25389"/>
    <cellStyle name="Ввод  4 4 3 2 3 3" xfId="25390"/>
    <cellStyle name="Ввод  4 4 3 2 3 4" xfId="25391"/>
    <cellStyle name="Ввод  4 4 3 2 3 5" xfId="25392"/>
    <cellStyle name="Ввод  4 4 3 2 3 6" xfId="25393"/>
    <cellStyle name="Ввод  4 4 3 2 3 7" xfId="25394"/>
    <cellStyle name="Ввод  4 4 3 2 4" xfId="25395"/>
    <cellStyle name="Ввод  4 4 3 2 5" xfId="25396"/>
    <cellStyle name="Ввод  4 4 3 2 6" xfId="25397"/>
    <cellStyle name="Ввод  4 4 3 2 7" xfId="25398"/>
    <cellStyle name="Ввод  4 4 3 2 8" xfId="25399"/>
    <cellStyle name="Ввод  4 4 3 2 9" xfId="25400"/>
    <cellStyle name="Ввод  4 4 3 3" xfId="25401"/>
    <cellStyle name="Ввод  4 4 3 3 2" xfId="25402"/>
    <cellStyle name="Ввод  4 4 3 3 3" xfId="25403"/>
    <cellStyle name="Ввод  4 4 3 3 4" xfId="25404"/>
    <cellStyle name="Ввод  4 4 3 3 5" xfId="25405"/>
    <cellStyle name="Ввод  4 4 3 3 6" xfId="25406"/>
    <cellStyle name="Ввод  4 4 3 3 7" xfId="25407"/>
    <cellStyle name="Ввод  4 4 3 4" xfId="25408"/>
    <cellStyle name="Ввод  4 4 3 4 2" xfId="25409"/>
    <cellStyle name="Ввод  4 4 3 4 3" xfId="25410"/>
    <cellStyle name="Ввод  4 4 3 4 4" xfId="25411"/>
    <cellStyle name="Ввод  4 4 3 4 5" xfId="25412"/>
    <cellStyle name="Ввод  4 4 3 4 6" xfId="25413"/>
    <cellStyle name="Ввод  4 4 3 4 7" xfId="25414"/>
    <cellStyle name="Ввод  4 4 3 5" xfId="25415"/>
    <cellStyle name="Ввод  4 4 3 6" xfId="25416"/>
    <cellStyle name="Ввод  4 4 3 7" xfId="25417"/>
    <cellStyle name="Ввод  4 4 3 8" xfId="25418"/>
    <cellStyle name="Ввод  4 4 3 9" xfId="25419"/>
    <cellStyle name="Ввод  4 4 4" xfId="25420"/>
    <cellStyle name="Ввод  4 4 4 10" xfId="25421"/>
    <cellStyle name="Ввод  4 4 4 11" xfId="25422"/>
    <cellStyle name="Ввод  4 4 4 12" xfId="25423"/>
    <cellStyle name="Ввод  4 4 4 13" xfId="25424"/>
    <cellStyle name="Ввод  4 4 4 14" xfId="25425"/>
    <cellStyle name="Ввод  4 4 4 2" xfId="25426"/>
    <cellStyle name="Ввод  4 4 4 2 10" xfId="25427"/>
    <cellStyle name="Ввод  4 4 4 2 2" xfId="25428"/>
    <cellStyle name="Ввод  4 4 4 2 2 2" xfId="25429"/>
    <cellStyle name="Ввод  4 4 4 2 2 3" xfId="25430"/>
    <cellStyle name="Ввод  4 4 4 2 2 4" xfId="25431"/>
    <cellStyle name="Ввод  4 4 4 2 2 5" xfId="25432"/>
    <cellStyle name="Ввод  4 4 4 2 2 6" xfId="25433"/>
    <cellStyle name="Ввод  4 4 4 2 2 7" xfId="25434"/>
    <cellStyle name="Ввод  4 4 4 2 3" xfId="25435"/>
    <cellStyle name="Ввод  4 4 4 2 3 2" xfId="25436"/>
    <cellStyle name="Ввод  4 4 4 2 3 3" xfId="25437"/>
    <cellStyle name="Ввод  4 4 4 2 3 4" xfId="25438"/>
    <cellStyle name="Ввод  4 4 4 2 3 5" xfId="25439"/>
    <cellStyle name="Ввод  4 4 4 2 3 6" xfId="25440"/>
    <cellStyle name="Ввод  4 4 4 2 3 7" xfId="25441"/>
    <cellStyle name="Ввод  4 4 4 2 4" xfId="25442"/>
    <cellStyle name="Ввод  4 4 4 2 5" xfId="25443"/>
    <cellStyle name="Ввод  4 4 4 2 6" xfId="25444"/>
    <cellStyle name="Ввод  4 4 4 2 7" xfId="25445"/>
    <cellStyle name="Ввод  4 4 4 2 8" xfId="25446"/>
    <cellStyle name="Ввод  4 4 4 2 9" xfId="25447"/>
    <cellStyle name="Ввод  4 4 4 3" xfId="25448"/>
    <cellStyle name="Ввод  4 4 4 3 2" xfId="25449"/>
    <cellStyle name="Ввод  4 4 4 3 3" xfId="25450"/>
    <cellStyle name="Ввод  4 4 4 3 4" xfId="25451"/>
    <cellStyle name="Ввод  4 4 4 3 5" xfId="25452"/>
    <cellStyle name="Ввод  4 4 4 3 6" xfId="25453"/>
    <cellStyle name="Ввод  4 4 4 3 7" xfId="25454"/>
    <cellStyle name="Ввод  4 4 4 4" xfId="25455"/>
    <cellStyle name="Ввод  4 4 4 4 2" xfId="25456"/>
    <cellStyle name="Ввод  4 4 4 4 3" xfId="25457"/>
    <cellStyle name="Ввод  4 4 4 4 4" xfId="25458"/>
    <cellStyle name="Ввод  4 4 4 4 5" xfId="25459"/>
    <cellStyle name="Ввод  4 4 4 4 6" xfId="25460"/>
    <cellStyle name="Ввод  4 4 4 4 7" xfId="25461"/>
    <cellStyle name="Ввод  4 4 4 5" xfId="25462"/>
    <cellStyle name="Ввод  4 4 4 6" xfId="25463"/>
    <cellStyle name="Ввод  4 4 4 7" xfId="25464"/>
    <cellStyle name="Ввод  4 4 4 8" xfId="25465"/>
    <cellStyle name="Ввод  4 4 4 9" xfId="25466"/>
    <cellStyle name="Ввод  4 4 5" xfId="25467"/>
    <cellStyle name="Ввод  4 4 5 10" xfId="25468"/>
    <cellStyle name="Ввод  4 4 5 11" xfId="25469"/>
    <cellStyle name="Ввод  4 4 5 12" xfId="25470"/>
    <cellStyle name="Ввод  4 4 5 13" xfId="25471"/>
    <cellStyle name="Ввод  4 4 5 14" xfId="25472"/>
    <cellStyle name="Ввод  4 4 5 2" xfId="25473"/>
    <cellStyle name="Ввод  4 4 5 2 10" xfId="25474"/>
    <cellStyle name="Ввод  4 4 5 2 2" xfId="25475"/>
    <cellStyle name="Ввод  4 4 5 2 2 2" xfId="25476"/>
    <cellStyle name="Ввод  4 4 5 2 2 3" xfId="25477"/>
    <cellStyle name="Ввод  4 4 5 2 2 4" xfId="25478"/>
    <cellStyle name="Ввод  4 4 5 2 2 5" xfId="25479"/>
    <cellStyle name="Ввод  4 4 5 2 2 6" xfId="25480"/>
    <cellStyle name="Ввод  4 4 5 2 2 7" xfId="25481"/>
    <cellStyle name="Ввод  4 4 5 2 3" xfId="25482"/>
    <cellStyle name="Ввод  4 4 5 2 3 2" xfId="25483"/>
    <cellStyle name="Ввод  4 4 5 2 3 3" xfId="25484"/>
    <cellStyle name="Ввод  4 4 5 2 3 4" xfId="25485"/>
    <cellStyle name="Ввод  4 4 5 2 3 5" xfId="25486"/>
    <cellStyle name="Ввод  4 4 5 2 3 6" xfId="25487"/>
    <cellStyle name="Ввод  4 4 5 2 3 7" xfId="25488"/>
    <cellStyle name="Ввод  4 4 5 2 4" xfId="25489"/>
    <cellStyle name="Ввод  4 4 5 2 5" xfId="25490"/>
    <cellStyle name="Ввод  4 4 5 2 6" xfId="25491"/>
    <cellStyle name="Ввод  4 4 5 2 7" xfId="25492"/>
    <cellStyle name="Ввод  4 4 5 2 8" xfId="25493"/>
    <cellStyle name="Ввод  4 4 5 2 9" xfId="25494"/>
    <cellStyle name="Ввод  4 4 5 3" xfId="25495"/>
    <cellStyle name="Ввод  4 4 5 3 2" xfId="25496"/>
    <cellStyle name="Ввод  4 4 5 3 3" xfId="25497"/>
    <cellStyle name="Ввод  4 4 5 3 4" xfId="25498"/>
    <cellStyle name="Ввод  4 4 5 3 5" xfId="25499"/>
    <cellStyle name="Ввод  4 4 5 3 6" xfId="25500"/>
    <cellStyle name="Ввод  4 4 5 3 7" xfId="25501"/>
    <cellStyle name="Ввод  4 4 5 4" xfId="25502"/>
    <cellStyle name="Ввод  4 4 5 4 2" xfId="25503"/>
    <cellStyle name="Ввод  4 4 5 4 3" xfId="25504"/>
    <cellStyle name="Ввод  4 4 5 4 4" xfId="25505"/>
    <cellStyle name="Ввод  4 4 5 4 5" xfId="25506"/>
    <cellStyle name="Ввод  4 4 5 4 6" xfId="25507"/>
    <cellStyle name="Ввод  4 4 5 4 7" xfId="25508"/>
    <cellStyle name="Ввод  4 4 5 5" xfId="25509"/>
    <cellStyle name="Ввод  4 4 5 6" xfId="25510"/>
    <cellStyle name="Ввод  4 4 5 7" xfId="25511"/>
    <cellStyle name="Ввод  4 4 5 8" xfId="25512"/>
    <cellStyle name="Ввод  4 4 5 9" xfId="25513"/>
    <cellStyle name="Ввод  4 4 6" xfId="25514"/>
    <cellStyle name="Ввод  4 4 6 10" xfId="25515"/>
    <cellStyle name="Ввод  4 4 6 2" xfId="25516"/>
    <cellStyle name="Ввод  4 4 6 2 2" xfId="25517"/>
    <cellStyle name="Ввод  4 4 6 2 3" xfId="25518"/>
    <cellStyle name="Ввод  4 4 6 2 4" xfId="25519"/>
    <cellStyle name="Ввод  4 4 6 2 5" xfId="25520"/>
    <cellStyle name="Ввод  4 4 6 2 6" xfId="25521"/>
    <cellStyle name="Ввод  4 4 6 2 7" xfId="25522"/>
    <cellStyle name="Ввод  4 4 6 3" xfId="25523"/>
    <cellStyle name="Ввод  4 4 6 3 2" xfId="25524"/>
    <cellStyle name="Ввод  4 4 6 3 3" xfId="25525"/>
    <cellStyle name="Ввод  4 4 6 3 4" xfId="25526"/>
    <cellStyle name="Ввод  4 4 6 3 5" xfId="25527"/>
    <cellStyle name="Ввод  4 4 6 3 6" xfId="25528"/>
    <cellStyle name="Ввод  4 4 6 3 7" xfId="25529"/>
    <cellStyle name="Ввод  4 4 6 4" xfId="25530"/>
    <cellStyle name="Ввод  4 4 6 5" xfId="25531"/>
    <cellStyle name="Ввод  4 4 6 6" xfId="25532"/>
    <cellStyle name="Ввод  4 4 6 7" xfId="25533"/>
    <cellStyle name="Ввод  4 4 6 8" xfId="25534"/>
    <cellStyle name="Ввод  4 4 6 9" xfId="25535"/>
    <cellStyle name="Ввод  4 4 7" xfId="25536"/>
    <cellStyle name="Ввод  4 4 7 2" xfId="25537"/>
    <cellStyle name="Ввод  4 4 7 3" xfId="25538"/>
    <cellStyle name="Ввод  4 4 7 4" xfId="25539"/>
    <cellStyle name="Ввод  4 4 7 5" xfId="25540"/>
    <cellStyle name="Ввод  4 4 7 6" xfId="25541"/>
    <cellStyle name="Ввод  4 4 7 7" xfId="25542"/>
    <cellStyle name="Ввод  4 4 8" xfId="25543"/>
    <cellStyle name="Ввод  4 4 8 2" xfId="25544"/>
    <cellStyle name="Ввод  4 4 8 3" xfId="25545"/>
    <cellStyle name="Ввод  4 4 8 4" xfId="25546"/>
    <cellStyle name="Ввод  4 4 8 5" xfId="25547"/>
    <cellStyle name="Ввод  4 4 8 6" xfId="25548"/>
    <cellStyle name="Ввод  4 4 8 7" xfId="25549"/>
    <cellStyle name="Ввод  4 4 9" xfId="25550"/>
    <cellStyle name="Ввод  4 5" xfId="25551"/>
    <cellStyle name="Ввод  4 5 10" xfId="25552"/>
    <cellStyle name="Ввод  4 5 11" xfId="25553"/>
    <cellStyle name="Ввод  4 5 12" xfId="25554"/>
    <cellStyle name="Ввод  4 5 13" xfId="25555"/>
    <cellStyle name="Ввод  4 5 14" xfId="25556"/>
    <cellStyle name="Ввод  4 5 2" xfId="25557"/>
    <cellStyle name="Ввод  4 5 2 10" xfId="25558"/>
    <cellStyle name="Ввод  4 5 2 2" xfId="25559"/>
    <cellStyle name="Ввод  4 5 2 2 2" xfId="25560"/>
    <cellStyle name="Ввод  4 5 2 2 3" xfId="25561"/>
    <cellStyle name="Ввод  4 5 2 2 4" xfId="25562"/>
    <cellStyle name="Ввод  4 5 2 2 5" xfId="25563"/>
    <cellStyle name="Ввод  4 5 2 2 6" xfId="25564"/>
    <cellStyle name="Ввод  4 5 2 2 7" xfId="25565"/>
    <cellStyle name="Ввод  4 5 2 3" xfId="25566"/>
    <cellStyle name="Ввод  4 5 2 3 2" xfId="25567"/>
    <cellStyle name="Ввод  4 5 2 3 3" xfId="25568"/>
    <cellStyle name="Ввод  4 5 2 3 4" xfId="25569"/>
    <cellStyle name="Ввод  4 5 2 3 5" xfId="25570"/>
    <cellStyle name="Ввод  4 5 2 3 6" xfId="25571"/>
    <cellStyle name="Ввод  4 5 2 3 7" xfId="25572"/>
    <cellStyle name="Ввод  4 5 2 4" xfId="25573"/>
    <cellStyle name="Ввод  4 5 2 5" xfId="25574"/>
    <cellStyle name="Ввод  4 5 2 6" xfId="25575"/>
    <cellStyle name="Ввод  4 5 2 7" xfId="25576"/>
    <cellStyle name="Ввод  4 5 2 8" xfId="25577"/>
    <cellStyle name="Ввод  4 5 2 9" xfId="25578"/>
    <cellStyle name="Ввод  4 5 3" xfId="25579"/>
    <cellStyle name="Ввод  4 5 3 2" xfId="25580"/>
    <cellStyle name="Ввод  4 5 3 3" xfId="25581"/>
    <cellStyle name="Ввод  4 5 3 4" xfId="25582"/>
    <cellStyle name="Ввод  4 5 3 5" xfId="25583"/>
    <cellStyle name="Ввод  4 5 3 6" xfId="25584"/>
    <cellStyle name="Ввод  4 5 3 7" xfId="25585"/>
    <cellStyle name="Ввод  4 5 4" xfId="25586"/>
    <cellStyle name="Ввод  4 5 4 2" xfId="25587"/>
    <cellStyle name="Ввод  4 5 4 3" xfId="25588"/>
    <cellStyle name="Ввод  4 5 4 4" xfId="25589"/>
    <cellStyle name="Ввод  4 5 4 5" xfId="25590"/>
    <cellStyle name="Ввод  4 5 4 6" xfId="25591"/>
    <cellStyle name="Ввод  4 5 4 7" xfId="25592"/>
    <cellStyle name="Ввод  4 5 5" xfId="25593"/>
    <cellStyle name="Ввод  4 5 6" xfId="25594"/>
    <cellStyle name="Ввод  4 5 7" xfId="25595"/>
    <cellStyle name="Ввод  4 5 8" xfId="25596"/>
    <cellStyle name="Ввод  4 5 9" xfId="25597"/>
    <cellStyle name="Ввод  4 6" xfId="25598"/>
    <cellStyle name="Ввод  4 6 10" xfId="25599"/>
    <cellStyle name="Ввод  4 6 2" xfId="25600"/>
    <cellStyle name="Ввод  4 6 2 2" xfId="25601"/>
    <cellStyle name="Ввод  4 6 2 3" xfId="25602"/>
    <cellStyle name="Ввод  4 6 2 4" xfId="25603"/>
    <cellStyle name="Ввод  4 6 2 5" xfId="25604"/>
    <cellStyle name="Ввод  4 6 2 6" xfId="25605"/>
    <cellStyle name="Ввод  4 6 2 7" xfId="25606"/>
    <cellStyle name="Ввод  4 6 3" xfId="25607"/>
    <cellStyle name="Ввод  4 6 3 2" xfId="25608"/>
    <cellStyle name="Ввод  4 6 3 3" xfId="25609"/>
    <cellStyle name="Ввод  4 6 3 4" xfId="25610"/>
    <cellStyle name="Ввод  4 6 3 5" xfId="25611"/>
    <cellStyle name="Ввод  4 6 3 6" xfId="25612"/>
    <cellStyle name="Ввод  4 6 3 7" xfId="25613"/>
    <cellStyle name="Ввод  4 6 4" xfId="25614"/>
    <cellStyle name="Ввод  4 6 5" xfId="25615"/>
    <cellStyle name="Ввод  4 6 6" xfId="25616"/>
    <cellStyle name="Ввод  4 6 7" xfId="25617"/>
    <cellStyle name="Ввод  4 6 8" xfId="25618"/>
    <cellStyle name="Ввод  4 6 9" xfId="25619"/>
    <cellStyle name="Ввод  4 7" xfId="25620"/>
    <cellStyle name="Ввод  4 8" xfId="25621"/>
    <cellStyle name="Ввод  5" xfId="25622"/>
    <cellStyle name="Ввод  5 10" xfId="25623"/>
    <cellStyle name="Ввод  5 2" xfId="25624"/>
    <cellStyle name="Ввод  5 2 2" xfId="25625"/>
    <cellStyle name="Ввод  5 2 3" xfId="25626"/>
    <cellStyle name="Ввод  5 2 4" xfId="25627"/>
    <cellStyle name="Ввод  5 2 5" xfId="25628"/>
    <cellStyle name="Ввод  5 2 6" xfId="25629"/>
    <cellStyle name="Ввод  5 2 7" xfId="25630"/>
    <cellStyle name="Ввод  5 3" xfId="25631"/>
    <cellStyle name="Ввод  5 3 2" xfId="25632"/>
    <cellStyle name="Ввод  5 3 3" xfId="25633"/>
    <cellStyle name="Ввод  5 3 4" xfId="25634"/>
    <cellStyle name="Ввод  5 3 5" xfId="25635"/>
    <cellStyle name="Ввод  5 3 6" xfId="25636"/>
    <cellStyle name="Ввод  5 3 7" xfId="25637"/>
    <cellStyle name="Ввод  5 4" xfId="25638"/>
    <cellStyle name="Ввод  5 5" xfId="25639"/>
    <cellStyle name="Ввод  5 6" xfId="25640"/>
    <cellStyle name="Ввод  5 7" xfId="25641"/>
    <cellStyle name="Ввод  5 8" xfId="25642"/>
    <cellStyle name="Ввод  5 9" xfId="25643"/>
    <cellStyle name="Ввод  6" xfId="25644"/>
    <cellStyle name="Ввод  7" xfId="25645"/>
    <cellStyle name="Верт. заголовок" xfId="25646"/>
    <cellStyle name="Верт. загол눾" xfId="25647"/>
    <cellStyle name="Верт. загол눾?Ҁк" xfId="25648"/>
    <cellStyle name="Вывод 10" xfId="25649"/>
    <cellStyle name="Вывод 11" xfId="25650"/>
    <cellStyle name="Вывод 12" xfId="25651"/>
    <cellStyle name="Вывод 13" xfId="25652"/>
    <cellStyle name="Вывод 2" xfId="25653"/>
    <cellStyle name="Вывод 2 10" xfId="25654"/>
    <cellStyle name="Вывод 2 10 2" xfId="25655"/>
    <cellStyle name="Вывод 2 10 3" xfId="25656"/>
    <cellStyle name="Вывод 2 10 4" xfId="25657"/>
    <cellStyle name="Вывод 2 10 5" xfId="25658"/>
    <cellStyle name="Вывод 2 10 6" xfId="25659"/>
    <cellStyle name="Вывод 2 10 7" xfId="25660"/>
    <cellStyle name="Вывод 2 11" xfId="25661"/>
    <cellStyle name="Вывод 2 12" xfId="25662"/>
    <cellStyle name="Вывод 2 13" xfId="25663"/>
    <cellStyle name="Вывод 2 14" xfId="25664"/>
    <cellStyle name="Вывод 2 2" xfId="25665"/>
    <cellStyle name="Вывод 2 2 10" xfId="25666"/>
    <cellStyle name="Вывод 2 2 2" xfId="25667"/>
    <cellStyle name="Вывод 2 2 2 10" xfId="25668"/>
    <cellStyle name="Вывод 2 2 2 11" xfId="25669"/>
    <cellStyle name="Вывод 2 2 2 12" xfId="25670"/>
    <cellStyle name="Вывод 2 2 2 2" xfId="25671"/>
    <cellStyle name="Вывод 2 2 2 2 10" xfId="25672"/>
    <cellStyle name="Вывод 2 2 2 2 11" xfId="25673"/>
    <cellStyle name="Вывод 2 2 2 2 12" xfId="25674"/>
    <cellStyle name="Вывод 2 2 2 2 13" xfId="25675"/>
    <cellStyle name="Вывод 2 2 2 2 14" xfId="25676"/>
    <cellStyle name="Вывод 2 2 2 2 2" xfId="25677"/>
    <cellStyle name="Вывод 2 2 2 2 2 10" xfId="25678"/>
    <cellStyle name="Вывод 2 2 2 2 2 2" xfId="25679"/>
    <cellStyle name="Вывод 2 2 2 2 2 2 2" xfId="25680"/>
    <cellStyle name="Вывод 2 2 2 2 2 2 3" xfId="25681"/>
    <cellStyle name="Вывод 2 2 2 2 2 2 4" xfId="25682"/>
    <cellStyle name="Вывод 2 2 2 2 2 2 5" xfId="25683"/>
    <cellStyle name="Вывод 2 2 2 2 2 2 6" xfId="25684"/>
    <cellStyle name="Вывод 2 2 2 2 2 2 7" xfId="25685"/>
    <cellStyle name="Вывод 2 2 2 2 2 3" xfId="25686"/>
    <cellStyle name="Вывод 2 2 2 2 2 3 2" xfId="25687"/>
    <cellStyle name="Вывод 2 2 2 2 2 3 3" xfId="25688"/>
    <cellStyle name="Вывод 2 2 2 2 2 3 4" xfId="25689"/>
    <cellStyle name="Вывод 2 2 2 2 2 3 5" xfId="25690"/>
    <cellStyle name="Вывод 2 2 2 2 2 3 6" xfId="25691"/>
    <cellStyle name="Вывод 2 2 2 2 2 3 7" xfId="25692"/>
    <cellStyle name="Вывод 2 2 2 2 2 4" xfId="25693"/>
    <cellStyle name="Вывод 2 2 2 2 2 5" xfId="25694"/>
    <cellStyle name="Вывод 2 2 2 2 2 6" xfId="25695"/>
    <cellStyle name="Вывод 2 2 2 2 2 7" xfId="25696"/>
    <cellStyle name="Вывод 2 2 2 2 2 8" xfId="25697"/>
    <cellStyle name="Вывод 2 2 2 2 2 9" xfId="25698"/>
    <cellStyle name="Вывод 2 2 2 2 3" xfId="25699"/>
    <cellStyle name="Вывод 2 2 2 2 3 2" xfId="25700"/>
    <cellStyle name="Вывод 2 2 2 2 3 3" xfId="25701"/>
    <cellStyle name="Вывод 2 2 2 2 3 4" xfId="25702"/>
    <cellStyle name="Вывод 2 2 2 2 3 5" xfId="25703"/>
    <cellStyle name="Вывод 2 2 2 2 3 6" xfId="25704"/>
    <cellStyle name="Вывод 2 2 2 2 3 7" xfId="25705"/>
    <cellStyle name="Вывод 2 2 2 2 4" xfId="25706"/>
    <cellStyle name="Вывод 2 2 2 2 4 2" xfId="25707"/>
    <cellStyle name="Вывод 2 2 2 2 4 3" xfId="25708"/>
    <cellStyle name="Вывод 2 2 2 2 4 4" xfId="25709"/>
    <cellStyle name="Вывод 2 2 2 2 4 5" xfId="25710"/>
    <cellStyle name="Вывод 2 2 2 2 4 6" xfId="25711"/>
    <cellStyle name="Вывод 2 2 2 2 4 7" xfId="25712"/>
    <cellStyle name="Вывод 2 2 2 2 5" xfId="25713"/>
    <cellStyle name="Вывод 2 2 2 2 6" xfId="25714"/>
    <cellStyle name="Вывод 2 2 2 2 7" xfId="25715"/>
    <cellStyle name="Вывод 2 2 2 2 8" xfId="25716"/>
    <cellStyle name="Вывод 2 2 2 2 9" xfId="25717"/>
    <cellStyle name="Вывод 2 2 2 3" xfId="25718"/>
    <cellStyle name="Вывод 2 2 2 3 10" xfId="25719"/>
    <cellStyle name="Вывод 2 2 2 3 11" xfId="25720"/>
    <cellStyle name="Вывод 2 2 2 3 12" xfId="25721"/>
    <cellStyle name="Вывод 2 2 2 3 13" xfId="25722"/>
    <cellStyle name="Вывод 2 2 2 3 14" xfId="25723"/>
    <cellStyle name="Вывод 2 2 2 3 2" xfId="25724"/>
    <cellStyle name="Вывод 2 2 2 3 2 10" xfId="25725"/>
    <cellStyle name="Вывод 2 2 2 3 2 2" xfId="25726"/>
    <cellStyle name="Вывод 2 2 2 3 2 2 2" xfId="25727"/>
    <cellStyle name="Вывод 2 2 2 3 2 2 3" xfId="25728"/>
    <cellStyle name="Вывод 2 2 2 3 2 2 4" xfId="25729"/>
    <cellStyle name="Вывод 2 2 2 3 2 2 5" xfId="25730"/>
    <cellStyle name="Вывод 2 2 2 3 2 2 6" xfId="25731"/>
    <cellStyle name="Вывод 2 2 2 3 2 2 7" xfId="25732"/>
    <cellStyle name="Вывод 2 2 2 3 2 3" xfId="25733"/>
    <cellStyle name="Вывод 2 2 2 3 2 3 2" xfId="25734"/>
    <cellStyle name="Вывод 2 2 2 3 2 3 3" xfId="25735"/>
    <cellStyle name="Вывод 2 2 2 3 2 3 4" xfId="25736"/>
    <cellStyle name="Вывод 2 2 2 3 2 3 5" xfId="25737"/>
    <cellStyle name="Вывод 2 2 2 3 2 3 6" xfId="25738"/>
    <cellStyle name="Вывод 2 2 2 3 2 3 7" xfId="25739"/>
    <cellStyle name="Вывод 2 2 2 3 2 4" xfId="25740"/>
    <cellStyle name="Вывод 2 2 2 3 2 5" xfId="25741"/>
    <cellStyle name="Вывод 2 2 2 3 2 6" xfId="25742"/>
    <cellStyle name="Вывод 2 2 2 3 2 7" xfId="25743"/>
    <cellStyle name="Вывод 2 2 2 3 2 8" xfId="25744"/>
    <cellStyle name="Вывод 2 2 2 3 2 9" xfId="25745"/>
    <cellStyle name="Вывод 2 2 2 3 3" xfId="25746"/>
    <cellStyle name="Вывод 2 2 2 3 3 2" xfId="25747"/>
    <cellStyle name="Вывод 2 2 2 3 3 3" xfId="25748"/>
    <cellStyle name="Вывод 2 2 2 3 3 4" xfId="25749"/>
    <cellStyle name="Вывод 2 2 2 3 3 5" xfId="25750"/>
    <cellStyle name="Вывод 2 2 2 3 3 6" xfId="25751"/>
    <cellStyle name="Вывод 2 2 2 3 3 7" xfId="25752"/>
    <cellStyle name="Вывод 2 2 2 3 4" xfId="25753"/>
    <cellStyle name="Вывод 2 2 2 3 4 2" xfId="25754"/>
    <cellStyle name="Вывод 2 2 2 3 4 3" xfId="25755"/>
    <cellStyle name="Вывод 2 2 2 3 4 4" xfId="25756"/>
    <cellStyle name="Вывод 2 2 2 3 4 5" xfId="25757"/>
    <cellStyle name="Вывод 2 2 2 3 4 6" xfId="25758"/>
    <cellStyle name="Вывод 2 2 2 3 4 7" xfId="25759"/>
    <cellStyle name="Вывод 2 2 2 3 5" xfId="25760"/>
    <cellStyle name="Вывод 2 2 2 3 6" xfId="25761"/>
    <cellStyle name="Вывод 2 2 2 3 7" xfId="25762"/>
    <cellStyle name="Вывод 2 2 2 3 8" xfId="25763"/>
    <cellStyle name="Вывод 2 2 2 3 9" xfId="25764"/>
    <cellStyle name="Вывод 2 2 2 4" xfId="25765"/>
    <cellStyle name="Вывод 2 2 2 4 10" xfId="25766"/>
    <cellStyle name="Вывод 2 2 2 4 11" xfId="25767"/>
    <cellStyle name="Вывод 2 2 2 4 12" xfId="25768"/>
    <cellStyle name="Вывод 2 2 2 4 13" xfId="25769"/>
    <cellStyle name="Вывод 2 2 2 4 14" xfId="25770"/>
    <cellStyle name="Вывод 2 2 2 4 2" xfId="25771"/>
    <cellStyle name="Вывод 2 2 2 4 2 10" xfId="25772"/>
    <cellStyle name="Вывод 2 2 2 4 2 2" xfId="25773"/>
    <cellStyle name="Вывод 2 2 2 4 2 2 2" xfId="25774"/>
    <cellStyle name="Вывод 2 2 2 4 2 2 3" xfId="25775"/>
    <cellStyle name="Вывод 2 2 2 4 2 2 4" xfId="25776"/>
    <cellStyle name="Вывод 2 2 2 4 2 2 5" xfId="25777"/>
    <cellStyle name="Вывод 2 2 2 4 2 2 6" xfId="25778"/>
    <cellStyle name="Вывод 2 2 2 4 2 2 7" xfId="25779"/>
    <cellStyle name="Вывод 2 2 2 4 2 3" xfId="25780"/>
    <cellStyle name="Вывод 2 2 2 4 2 3 2" xfId="25781"/>
    <cellStyle name="Вывод 2 2 2 4 2 3 3" xfId="25782"/>
    <cellStyle name="Вывод 2 2 2 4 2 3 4" xfId="25783"/>
    <cellStyle name="Вывод 2 2 2 4 2 3 5" xfId="25784"/>
    <cellStyle name="Вывод 2 2 2 4 2 3 6" xfId="25785"/>
    <cellStyle name="Вывод 2 2 2 4 2 3 7" xfId="25786"/>
    <cellStyle name="Вывод 2 2 2 4 2 4" xfId="25787"/>
    <cellStyle name="Вывод 2 2 2 4 2 5" xfId="25788"/>
    <cellStyle name="Вывод 2 2 2 4 2 6" xfId="25789"/>
    <cellStyle name="Вывод 2 2 2 4 2 7" xfId="25790"/>
    <cellStyle name="Вывод 2 2 2 4 2 8" xfId="25791"/>
    <cellStyle name="Вывод 2 2 2 4 2 9" xfId="25792"/>
    <cellStyle name="Вывод 2 2 2 4 3" xfId="25793"/>
    <cellStyle name="Вывод 2 2 2 4 3 2" xfId="25794"/>
    <cellStyle name="Вывод 2 2 2 4 3 3" xfId="25795"/>
    <cellStyle name="Вывод 2 2 2 4 3 4" xfId="25796"/>
    <cellStyle name="Вывод 2 2 2 4 3 5" xfId="25797"/>
    <cellStyle name="Вывод 2 2 2 4 3 6" xfId="25798"/>
    <cellStyle name="Вывод 2 2 2 4 3 7" xfId="25799"/>
    <cellStyle name="Вывод 2 2 2 4 4" xfId="25800"/>
    <cellStyle name="Вывод 2 2 2 4 4 2" xfId="25801"/>
    <cellStyle name="Вывод 2 2 2 4 4 3" xfId="25802"/>
    <cellStyle name="Вывод 2 2 2 4 4 4" xfId="25803"/>
    <cellStyle name="Вывод 2 2 2 4 4 5" xfId="25804"/>
    <cellStyle name="Вывод 2 2 2 4 4 6" xfId="25805"/>
    <cellStyle name="Вывод 2 2 2 4 4 7" xfId="25806"/>
    <cellStyle name="Вывод 2 2 2 4 5" xfId="25807"/>
    <cellStyle name="Вывод 2 2 2 4 6" xfId="25808"/>
    <cellStyle name="Вывод 2 2 2 4 7" xfId="25809"/>
    <cellStyle name="Вывод 2 2 2 4 8" xfId="25810"/>
    <cellStyle name="Вывод 2 2 2 4 9" xfId="25811"/>
    <cellStyle name="Вывод 2 2 2 5" xfId="25812"/>
    <cellStyle name="Вывод 2 2 2 5 10" xfId="25813"/>
    <cellStyle name="Вывод 2 2 2 5 11" xfId="25814"/>
    <cellStyle name="Вывод 2 2 2 5 12" xfId="25815"/>
    <cellStyle name="Вывод 2 2 2 5 13" xfId="25816"/>
    <cellStyle name="Вывод 2 2 2 5 14" xfId="25817"/>
    <cellStyle name="Вывод 2 2 2 5 2" xfId="25818"/>
    <cellStyle name="Вывод 2 2 2 5 2 10" xfId="25819"/>
    <cellStyle name="Вывод 2 2 2 5 2 2" xfId="25820"/>
    <cellStyle name="Вывод 2 2 2 5 2 2 2" xfId="25821"/>
    <cellStyle name="Вывод 2 2 2 5 2 2 3" xfId="25822"/>
    <cellStyle name="Вывод 2 2 2 5 2 2 4" xfId="25823"/>
    <cellStyle name="Вывод 2 2 2 5 2 2 5" xfId="25824"/>
    <cellStyle name="Вывод 2 2 2 5 2 2 6" xfId="25825"/>
    <cellStyle name="Вывод 2 2 2 5 2 2 7" xfId="25826"/>
    <cellStyle name="Вывод 2 2 2 5 2 3" xfId="25827"/>
    <cellStyle name="Вывод 2 2 2 5 2 3 2" xfId="25828"/>
    <cellStyle name="Вывод 2 2 2 5 2 3 3" xfId="25829"/>
    <cellStyle name="Вывод 2 2 2 5 2 3 4" xfId="25830"/>
    <cellStyle name="Вывод 2 2 2 5 2 3 5" xfId="25831"/>
    <cellStyle name="Вывод 2 2 2 5 2 3 6" xfId="25832"/>
    <cellStyle name="Вывод 2 2 2 5 2 3 7" xfId="25833"/>
    <cellStyle name="Вывод 2 2 2 5 2 4" xfId="25834"/>
    <cellStyle name="Вывод 2 2 2 5 2 5" xfId="25835"/>
    <cellStyle name="Вывод 2 2 2 5 2 6" xfId="25836"/>
    <cellStyle name="Вывод 2 2 2 5 2 7" xfId="25837"/>
    <cellStyle name="Вывод 2 2 2 5 2 8" xfId="25838"/>
    <cellStyle name="Вывод 2 2 2 5 2 9" xfId="25839"/>
    <cellStyle name="Вывод 2 2 2 5 3" xfId="25840"/>
    <cellStyle name="Вывод 2 2 2 5 3 2" xfId="25841"/>
    <cellStyle name="Вывод 2 2 2 5 3 3" xfId="25842"/>
    <cellStyle name="Вывод 2 2 2 5 3 4" xfId="25843"/>
    <cellStyle name="Вывод 2 2 2 5 3 5" xfId="25844"/>
    <cellStyle name="Вывод 2 2 2 5 3 6" xfId="25845"/>
    <cellStyle name="Вывод 2 2 2 5 3 7" xfId="25846"/>
    <cellStyle name="Вывод 2 2 2 5 4" xfId="25847"/>
    <cellStyle name="Вывод 2 2 2 5 4 2" xfId="25848"/>
    <cellStyle name="Вывод 2 2 2 5 4 3" xfId="25849"/>
    <cellStyle name="Вывод 2 2 2 5 4 4" xfId="25850"/>
    <cellStyle name="Вывод 2 2 2 5 4 5" xfId="25851"/>
    <cellStyle name="Вывод 2 2 2 5 4 6" xfId="25852"/>
    <cellStyle name="Вывод 2 2 2 5 4 7" xfId="25853"/>
    <cellStyle name="Вывод 2 2 2 5 5" xfId="25854"/>
    <cellStyle name="Вывод 2 2 2 5 6" xfId="25855"/>
    <cellStyle name="Вывод 2 2 2 5 7" xfId="25856"/>
    <cellStyle name="Вывод 2 2 2 5 8" xfId="25857"/>
    <cellStyle name="Вывод 2 2 2 5 9" xfId="25858"/>
    <cellStyle name="Вывод 2 2 2 6" xfId="25859"/>
    <cellStyle name="Вывод 2 2 2 6 10" xfId="25860"/>
    <cellStyle name="Вывод 2 2 2 6 2" xfId="25861"/>
    <cellStyle name="Вывод 2 2 2 6 2 2" xfId="25862"/>
    <cellStyle name="Вывод 2 2 2 6 2 3" xfId="25863"/>
    <cellStyle name="Вывод 2 2 2 6 2 4" xfId="25864"/>
    <cellStyle name="Вывод 2 2 2 6 2 5" xfId="25865"/>
    <cellStyle name="Вывод 2 2 2 6 2 6" xfId="25866"/>
    <cellStyle name="Вывод 2 2 2 6 2 7" xfId="25867"/>
    <cellStyle name="Вывод 2 2 2 6 3" xfId="25868"/>
    <cellStyle name="Вывод 2 2 2 6 3 2" xfId="25869"/>
    <cellStyle name="Вывод 2 2 2 6 3 3" xfId="25870"/>
    <cellStyle name="Вывод 2 2 2 6 3 4" xfId="25871"/>
    <cellStyle name="Вывод 2 2 2 6 3 5" xfId="25872"/>
    <cellStyle name="Вывод 2 2 2 6 3 6" xfId="25873"/>
    <cellStyle name="Вывод 2 2 2 6 3 7" xfId="25874"/>
    <cellStyle name="Вывод 2 2 2 6 4" xfId="25875"/>
    <cellStyle name="Вывод 2 2 2 6 5" xfId="25876"/>
    <cellStyle name="Вывод 2 2 2 6 6" xfId="25877"/>
    <cellStyle name="Вывод 2 2 2 6 7" xfId="25878"/>
    <cellStyle name="Вывод 2 2 2 6 8" xfId="25879"/>
    <cellStyle name="Вывод 2 2 2 6 9" xfId="25880"/>
    <cellStyle name="Вывод 2 2 2 7" xfId="25881"/>
    <cellStyle name="Вывод 2 2 2 8" xfId="25882"/>
    <cellStyle name="Вывод 2 2 2 9" xfId="25883"/>
    <cellStyle name="Вывод 2 2 3" xfId="25884"/>
    <cellStyle name="Вывод 2 2 3 10" xfId="25885"/>
    <cellStyle name="Вывод 2 2 3 11" xfId="25886"/>
    <cellStyle name="Вывод 2 2 3 12" xfId="25887"/>
    <cellStyle name="Вывод 2 2 3 13" xfId="25888"/>
    <cellStyle name="Вывод 2 2 3 14" xfId="25889"/>
    <cellStyle name="Вывод 2 2 3 15" xfId="25890"/>
    <cellStyle name="Вывод 2 2 3 16" xfId="25891"/>
    <cellStyle name="Вывод 2 2 3 17" xfId="25892"/>
    <cellStyle name="Вывод 2 2 3 18" xfId="25893"/>
    <cellStyle name="Вывод 2 2 3 2" xfId="25894"/>
    <cellStyle name="Вывод 2 2 3 2 10" xfId="25895"/>
    <cellStyle name="Вывод 2 2 3 2 11" xfId="25896"/>
    <cellStyle name="Вывод 2 2 3 2 12" xfId="25897"/>
    <cellStyle name="Вывод 2 2 3 2 13" xfId="25898"/>
    <cellStyle name="Вывод 2 2 3 2 14" xfId="25899"/>
    <cellStyle name="Вывод 2 2 3 2 2" xfId="25900"/>
    <cellStyle name="Вывод 2 2 3 2 2 10" xfId="25901"/>
    <cellStyle name="Вывод 2 2 3 2 2 2" xfId="25902"/>
    <cellStyle name="Вывод 2 2 3 2 2 2 2" xfId="25903"/>
    <cellStyle name="Вывод 2 2 3 2 2 2 3" xfId="25904"/>
    <cellStyle name="Вывод 2 2 3 2 2 2 4" xfId="25905"/>
    <cellStyle name="Вывод 2 2 3 2 2 2 5" xfId="25906"/>
    <cellStyle name="Вывод 2 2 3 2 2 2 6" xfId="25907"/>
    <cellStyle name="Вывод 2 2 3 2 2 2 7" xfId="25908"/>
    <cellStyle name="Вывод 2 2 3 2 2 3" xfId="25909"/>
    <cellStyle name="Вывод 2 2 3 2 2 3 2" xfId="25910"/>
    <cellStyle name="Вывод 2 2 3 2 2 3 3" xfId="25911"/>
    <cellStyle name="Вывод 2 2 3 2 2 3 4" xfId="25912"/>
    <cellStyle name="Вывод 2 2 3 2 2 3 5" xfId="25913"/>
    <cellStyle name="Вывод 2 2 3 2 2 3 6" xfId="25914"/>
    <cellStyle name="Вывод 2 2 3 2 2 3 7" xfId="25915"/>
    <cellStyle name="Вывод 2 2 3 2 2 4" xfId="25916"/>
    <cellStyle name="Вывод 2 2 3 2 2 5" xfId="25917"/>
    <cellStyle name="Вывод 2 2 3 2 2 6" xfId="25918"/>
    <cellStyle name="Вывод 2 2 3 2 2 7" xfId="25919"/>
    <cellStyle name="Вывод 2 2 3 2 2 8" xfId="25920"/>
    <cellStyle name="Вывод 2 2 3 2 2 9" xfId="25921"/>
    <cellStyle name="Вывод 2 2 3 2 3" xfId="25922"/>
    <cellStyle name="Вывод 2 2 3 2 3 2" xfId="25923"/>
    <cellStyle name="Вывод 2 2 3 2 3 3" xfId="25924"/>
    <cellStyle name="Вывод 2 2 3 2 3 4" xfId="25925"/>
    <cellStyle name="Вывод 2 2 3 2 3 5" xfId="25926"/>
    <cellStyle name="Вывод 2 2 3 2 3 6" xfId="25927"/>
    <cellStyle name="Вывод 2 2 3 2 3 7" xfId="25928"/>
    <cellStyle name="Вывод 2 2 3 2 4" xfId="25929"/>
    <cellStyle name="Вывод 2 2 3 2 4 2" xfId="25930"/>
    <cellStyle name="Вывод 2 2 3 2 4 3" xfId="25931"/>
    <cellStyle name="Вывод 2 2 3 2 4 4" xfId="25932"/>
    <cellStyle name="Вывод 2 2 3 2 4 5" xfId="25933"/>
    <cellStyle name="Вывод 2 2 3 2 4 6" xfId="25934"/>
    <cellStyle name="Вывод 2 2 3 2 4 7" xfId="25935"/>
    <cellStyle name="Вывод 2 2 3 2 5" xfId="25936"/>
    <cellStyle name="Вывод 2 2 3 2 6" xfId="25937"/>
    <cellStyle name="Вывод 2 2 3 2 7" xfId="25938"/>
    <cellStyle name="Вывод 2 2 3 2 8" xfId="25939"/>
    <cellStyle name="Вывод 2 2 3 2 9" xfId="25940"/>
    <cellStyle name="Вывод 2 2 3 3" xfId="25941"/>
    <cellStyle name="Вывод 2 2 3 3 10" xfId="25942"/>
    <cellStyle name="Вывод 2 2 3 3 11" xfId="25943"/>
    <cellStyle name="Вывод 2 2 3 3 12" xfId="25944"/>
    <cellStyle name="Вывод 2 2 3 3 13" xfId="25945"/>
    <cellStyle name="Вывод 2 2 3 3 14" xfId="25946"/>
    <cellStyle name="Вывод 2 2 3 3 2" xfId="25947"/>
    <cellStyle name="Вывод 2 2 3 3 2 10" xfId="25948"/>
    <cellStyle name="Вывод 2 2 3 3 2 2" xfId="25949"/>
    <cellStyle name="Вывод 2 2 3 3 2 2 2" xfId="25950"/>
    <cellStyle name="Вывод 2 2 3 3 2 2 3" xfId="25951"/>
    <cellStyle name="Вывод 2 2 3 3 2 2 4" xfId="25952"/>
    <cellStyle name="Вывод 2 2 3 3 2 2 5" xfId="25953"/>
    <cellStyle name="Вывод 2 2 3 3 2 2 6" xfId="25954"/>
    <cellStyle name="Вывод 2 2 3 3 2 2 7" xfId="25955"/>
    <cellStyle name="Вывод 2 2 3 3 2 3" xfId="25956"/>
    <cellStyle name="Вывод 2 2 3 3 2 3 2" xfId="25957"/>
    <cellStyle name="Вывод 2 2 3 3 2 3 3" xfId="25958"/>
    <cellStyle name="Вывод 2 2 3 3 2 3 4" xfId="25959"/>
    <cellStyle name="Вывод 2 2 3 3 2 3 5" xfId="25960"/>
    <cellStyle name="Вывод 2 2 3 3 2 3 6" xfId="25961"/>
    <cellStyle name="Вывод 2 2 3 3 2 3 7" xfId="25962"/>
    <cellStyle name="Вывод 2 2 3 3 2 4" xfId="25963"/>
    <cellStyle name="Вывод 2 2 3 3 2 5" xfId="25964"/>
    <cellStyle name="Вывод 2 2 3 3 2 6" xfId="25965"/>
    <cellStyle name="Вывод 2 2 3 3 2 7" xfId="25966"/>
    <cellStyle name="Вывод 2 2 3 3 2 8" xfId="25967"/>
    <cellStyle name="Вывод 2 2 3 3 2 9" xfId="25968"/>
    <cellStyle name="Вывод 2 2 3 3 3" xfId="25969"/>
    <cellStyle name="Вывод 2 2 3 3 3 2" xfId="25970"/>
    <cellStyle name="Вывод 2 2 3 3 3 3" xfId="25971"/>
    <cellStyle name="Вывод 2 2 3 3 3 4" xfId="25972"/>
    <cellStyle name="Вывод 2 2 3 3 3 5" xfId="25973"/>
    <cellStyle name="Вывод 2 2 3 3 3 6" xfId="25974"/>
    <cellStyle name="Вывод 2 2 3 3 3 7" xfId="25975"/>
    <cellStyle name="Вывод 2 2 3 3 4" xfId="25976"/>
    <cellStyle name="Вывод 2 2 3 3 4 2" xfId="25977"/>
    <cellStyle name="Вывод 2 2 3 3 4 3" xfId="25978"/>
    <cellStyle name="Вывод 2 2 3 3 4 4" xfId="25979"/>
    <cellStyle name="Вывод 2 2 3 3 4 5" xfId="25980"/>
    <cellStyle name="Вывод 2 2 3 3 4 6" xfId="25981"/>
    <cellStyle name="Вывод 2 2 3 3 4 7" xfId="25982"/>
    <cellStyle name="Вывод 2 2 3 3 5" xfId="25983"/>
    <cellStyle name="Вывод 2 2 3 3 6" xfId="25984"/>
    <cellStyle name="Вывод 2 2 3 3 7" xfId="25985"/>
    <cellStyle name="Вывод 2 2 3 3 8" xfId="25986"/>
    <cellStyle name="Вывод 2 2 3 3 9" xfId="25987"/>
    <cellStyle name="Вывод 2 2 3 4" xfId="25988"/>
    <cellStyle name="Вывод 2 2 3 4 10" xfId="25989"/>
    <cellStyle name="Вывод 2 2 3 4 11" xfId="25990"/>
    <cellStyle name="Вывод 2 2 3 4 12" xfId="25991"/>
    <cellStyle name="Вывод 2 2 3 4 13" xfId="25992"/>
    <cellStyle name="Вывод 2 2 3 4 14" xfId="25993"/>
    <cellStyle name="Вывод 2 2 3 4 2" xfId="25994"/>
    <cellStyle name="Вывод 2 2 3 4 2 10" xfId="25995"/>
    <cellStyle name="Вывод 2 2 3 4 2 2" xfId="25996"/>
    <cellStyle name="Вывод 2 2 3 4 2 2 2" xfId="25997"/>
    <cellStyle name="Вывод 2 2 3 4 2 2 3" xfId="25998"/>
    <cellStyle name="Вывод 2 2 3 4 2 2 4" xfId="25999"/>
    <cellStyle name="Вывод 2 2 3 4 2 2 5" xfId="26000"/>
    <cellStyle name="Вывод 2 2 3 4 2 2 6" xfId="26001"/>
    <cellStyle name="Вывод 2 2 3 4 2 2 7" xfId="26002"/>
    <cellStyle name="Вывод 2 2 3 4 2 3" xfId="26003"/>
    <cellStyle name="Вывод 2 2 3 4 2 3 2" xfId="26004"/>
    <cellStyle name="Вывод 2 2 3 4 2 3 3" xfId="26005"/>
    <cellStyle name="Вывод 2 2 3 4 2 3 4" xfId="26006"/>
    <cellStyle name="Вывод 2 2 3 4 2 3 5" xfId="26007"/>
    <cellStyle name="Вывод 2 2 3 4 2 3 6" xfId="26008"/>
    <cellStyle name="Вывод 2 2 3 4 2 3 7" xfId="26009"/>
    <cellStyle name="Вывод 2 2 3 4 2 4" xfId="26010"/>
    <cellStyle name="Вывод 2 2 3 4 2 5" xfId="26011"/>
    <cellStyle name="Вывод 2 2 3 4 2 6" xfId="26012"/>
    <cellStyle name="Вывод 2 2 3 4 2 7" xfId="26013"/>
    <cellStyle name="Вывод 2 2 3 4 2 8" xfId="26014"/>
    <cellStyle name="Вывод 2 2 3 4 2 9" xfId="26015"/>
    <cellStyle name="Вывод 2 2 3 4 3" xfId="26016"/>
    <cellStyle name="Вывод 2 2 3 4 3 2" xfId="26017"/>
    <cellStyle name="Вывод 2 2 3 4 3 3" xfId="26018"/>
    <cellStyle name="Вывод 2 2 3 4 3 4" xfId="26019"/>
    <cellStyle name="Вывод 2 2 3 4 3 5" xfId="26020"/>
    <cellStyle name="Вывод 2 2 3 4 3 6" xfId="26021"/>
    <cellStyle name="Вывод 2 2 3 4 3 7" xfId="26022"/>
    <cellStyle name="Вывод 2 2 3 4 4" xfId="26023"/>
    <cellStyle name="Вывод 2 2 3 4 4 2" xfId="26024"/>
    <cellStyle name="Вывод 2 2 3 4 4 3" xfId="26025"/>
    <cellStyle name="Вывод 2 2 3 4 4 4" xfId="26026"/>
    <cellStyle name="Вывод 2 2 3 4 4 5" xfId="26027"/>
    <cellStyle name="Вывод 2 2 3 4 4 6" xfId="26028"/>
    <cellStyle name="Вывод 2 2 3 4 4 7" xfId="26029"/>
    <cellStyle name="Вывод 2 2 3 4 5" xfId="26030"/>
    <cellStyle name="Вывод 2 2 3 4 6" xfId="26031"/>
    <cellStyle name="Вывод 2 2 3 4 7" xfId="26032"/>
    <cellStyle name="Вывод 2 2 3 4 8" xfId="26033"/>
    <cellStyle name="Вывод 2 2 3 4 9" xfId="26034"/>
    <cellStyle name="Вывод 2 2 3 5" xfId="26035"/>
    <cellStyle name="Вывод 2 2 3 5 10" xfId="26036"/>
    <cellStyle name="Вывод 2 2 3 5 11" xfId="26037"/>
    <cellStyle name="Вывод 2 2 3 5 12" xfId="26038"/>
    <cellStyle name="Вывод 2 2 3 5 13" xfId="26039"/>
    <cellStyle name="Вывод 2 2 3 5 14" xfId="26040"/>
    <cellStyle name="Вывод 2 2 3 5 2" xfId="26041"/>
    <cellStyle name="Вывод 2 2 3 5 2 10" xfId="26042"/>
    <cellStyle name="Вывод 2 2 3 5 2 2" xfId="26043"/>
    <cellStyle name="Вывод 2 2 3 5 2 2 2" xfId="26044"/>
    <cellStyle name="Вывод 2 2 3 5 2 2 3" xfId="26045"/>
    <cellStyle name="Вывод 2 2 3 5 2 2 4" xfId="26046"/>
    <cellStyle name="Вывод 2 2 3 5 2 2 5" xfId="26047"/>
    <cellStyle name="Вывод 2 2 3 5 2 2 6" xfId="26048"/>
    <cellStyle name="Вывод 2 2 3 5 2 2 7" xfId="26049"/>
    <cellStyle name="Вывод 2 2 3 5 2 3" xfId="26050"/>
    <cellStyle name="Вывод 2 2 3 5 2 3 2" xfId="26051"/>
    <cellStyle name="Вывод 2 2 3 5 2 3 3" xfId="26052"/>
    <cellStyle name="Вывод 2 2 3 5 2 3 4" xfId="26053"/>
    <cellStyle name="Вывод 2 2 3 5 2 3 5" xfId="26054"/>
    <cellStyle name="Вывод 2 2 3 5 2 3 6" xfId="26055"/>
    <cellStyle name="Вывод 2 2 3 5 2 3 7" xfId="26056"/>
    <cellStyle name="Вывод 2 2 3 5 2 4" xfId="26057"/>
    <cellStyle name="Вывод 2 2 3 5 2 5" xfId="26058"/>
    <cellStyle name="Вывод 2 2 3 5 2 6" xfId="26059"/>
    <cellStyle name="Вывод 2 2 3 5 2 7" xfId="26060"/>
    <cellStyle name="Вывод 2 2 3 5 2 8" xfId="26061"/>
    <cellStyle name="Вывод 2 2 3 5 2 9" xfId="26062"/>
    <cellStyle name="Вывод 2 2 3 5 3" xfId="26063"/>
    <cellStyle name="Вывод 2 2 3 5 3 2" xfId="26064"/>
    <cellStyle name="Вывод 2 2 3 5 3 3" xfId="26065"/>
    <cellStyle name="Вывод 2 2 3 5 3 4" xfId="26066"/>
    <cellStyle name="Вывод 2 2 3 5 3 5" xfId="26067"/>
    <cellStyle name="Вывод 2 2 3 5 3 6" xfId="26068"/>
    <cellStyle name="Вывод 2 2 3 5 3 7" xfId="26069"/>
    <cellStyle name="Вывод 2 2 3 5 4" xfId="26070"/>
    <cellStyle name="Вывод 2 2 3 5 4 2" xfId="26071"/>
    <cellStyle name="Вывод 2 2 3 5 4 3" xfId="26072"/>
    <cellStyle name="Вывод 2 2 3 5 4 4" xfId="26073"/>
    <cellStyle name="Вывод 2 2 3 5 4 5" xfId="26074"/>
    <cellStyle name="Вывод 2 2 3 5 4 6" xfId="26075"/>
    <cellStyle name="Вывод 2 2 3 5 4 7" xfId="26076"/>
    <cellStyle name="Вывод 2 2 3 5 5" xfId="26077"/>
    <cellStyle name="Вывод 2 2 3 5 6" xfId="26078"/>
    <cellStyle name="Вывод 2 2 3 5 7" xfId="26079"/>
    <cellStyle name="Вывод 2 2 3 5 8" xfId="26080"/>
    <cellStyle name="Вывод 2 2 3 5 9" xfId="26081"/>
    <cellStyle name="Вывод 2 2 3 6" xfId="26082"/>
    <cellStyle name="Вывод 2 2 3 6 10" xfId="26083"/>
    <cellStyle name="Вывод 2 2 3 6 2" xfId="26084"/>
    <cellStyle name="Вывод 2 2 3 6 2 2" xfId="26085"/>
    <cellStyle name="Вывод 2 2 3 6 2 3" xfId="26086"/>
    <cellStyle name="Вывод 2 2 3 6 2 4" xfId="26087"/>
    <cellStyle name="Вывод 2 2 3 6 2 5" xfId="26088"/>
    <cellStyle name="Вывод 2 2 3 6 2 6" xfId="26089"/>
    <cellStyle name="Вывод 2 2 3 6 2 7" xfId="26090"/>
    <cellStyle name="Вывод 2 2 3 6 3" xfId="26091"/>
    <cellStyle name="Вывод 2 2 3 6 3 2" xfId="26092"/>
    <cellStyle name="Вывод 2 2 3 6 3 3" xfId="26093"/>
    <cellStyle name="Вывод 2 2 3 6 3 4" xfId="26094"/>
    <cellStyle name="Вывод 2 2 3 6 3 5" xfId="26095"/>
    <cellStyle name="Вывод 2 2 3 6 3 6" xfId="26096"/>
    <cellStyle name="Вывод 2 2 3 6 3 7" xfId="26097"/>
    <cellStyle name="Вывод 2 2 3 6 4" xfId="26098"/>
    <cellStyle name="Вывод 2 2 3 6 5" xfId="26099"/>
    <cellStyle name="Вывод 2 2 3 6 6" xfId="26100"/>
    <cellStyle name="Вывод 2 2 3 6 7" xfId="26101"/>
    <cellStyle name="Вывод 2 2 3 6 8" xfId="26102"/>
    <cellStyle name="Вывод 2 2 3 6 9" xfId="26103"/>
    <cellStyle name="Вывод 2 2 3 7" xfId="26104"/>
    <cellStyle name="Вывод 2 2 3 7 2" xfId="26105"/>
    <cellStyle name="Вывод 2 2 3 7 3" xfId="26106"/>
    <cellStyle name="Вывод 2 2 3 7 4" xfId="26107"/>
    <cellStyle name="Вывод 2 2 3 7 5" xfId="26108"/>
    <cellStyle name="Вывод 2 2 3 7 6" xfId="26109"/>
    <cellStyle name="Вывод 2 2 3 7 7" xfId="26110"/>
    <cellStyle name="Вывод 2 2 3 8" xfId="26111"/>
    <cellStyle name="Вывод 2 2 3 8 2" xfId="26112"/>
    <cellStyle name="Вывод 2 2 3 8 3" xfId="26113"/>
    <cellStyle name="Вывод 2 2 3 8 4" xfId="26114"/>
    <cellStyle name="Вывод 2 2 3 8 5" xfId="26115"/>
    <cellStyle name="Вывод 2 2 3 8 6" xfId="26116"/>
    <cellStyle name="Вывод 2 2 3 8 7" xfId="26117"/>
    <cellStyle name="Вывод 2 2 3 9" xfId="26118"/>
    <cellStyle name="Вывод 2 2 4" xfId="26119"/>
    <cellStyle name="Вывод 2 2 4 10" xfId="26120"/>
    <cellStyle name="Вывод 2 2 4 11" xfId="26121"/>
    <cellStyle name="Вывод 2 2 4 12" xfId="26122"/>
    <cellStyle name="Вывод 2 2 4 13" xfId="26123"/>
    <cellStyle name="Вывод 2 2 4 14" xfId="26124"/>
    <cellStyle name="Вывод 2 2 4 15" xfId="26125"/>
    <cellStyle name="Вывод 2 2 4 16" xfId="26126"/>
    <cellStyle name="Вывод 2 2 4 17" xfId="26127"/>
    <cellStyle name="Вывод 2 2 4 18" xfId="26128"/>
    <cellStyle name="Вывод 2 2 4 2" xfId="26129"/>
    <cellStyle name="Вывод 2 2 4 2 10" xfId="26130"/>
    <cellStyle name="Вывод 2 2 4 2 11" xfId="26131"/>
    <cellStyle name="Вывод 2 2 4 2 12" xfId="26132"/>
    <cellStyle name="Вывод 2 2 4 2 13" xfId="26133"/>
    <cellStyle name="Вывод 2 2 4 2 14" xfId="26134"/>
    <cellStyle name="Вывод 2 2 4 2 2" xfId="26135"/>
    <cellStyle name="Вывод 2 2 4 2 2 10" xfId="26136"/>
    <cellStyle name="Вывод 2 2 4 2 2 2" xfId="26137"/>
    <cellStyle name="Вывод 2 2 4 2 2 2 2" xfId="26138"/>
    <cellStyle name="Вывод 2 2 4 2 2 2 3" xfId="26139"/>
    <cellStyle name="Вывод 2 2 4 2 2 2 4" xfId="26140"/>
    <cellStyle name="Вывод 2 2 4 2 2 2 5" xfId="26141"/>
    <cellStyle name="Вывод 2 2 4 2 2 2 6" xfId="26142"/>
    <cellStyle name="Вывод 2 2 4 2 2 2 7" xfId="26143"/>
    <cellStyle name="Вывод 2 2 4 2 2 3" xfId="26144"/>
    <cellStyle name="Вывод 2 2 4 2 2 3 2" xfId="26145"/>
    <cellStyle name="Вывод 2 2 4 2 2 3 3" xfId="26146"/>
    <cellStyle name="Вывод 2 2 4 2 2 3 4" xfId="26147"/>
    <cellStyle name="Вывод 2 2 4 2 2 3 5" xfId="26148"/>
    <cellStyle name="Вывод 2 2 4 2 2 3 6" xfId="26149"/>
    <cellStyle name="Вывод 2 2 4 2 2 3 7" xfId="26150"/>
    <cellStyle name="Вывод 2 2 4 2 2 4" xfId="26151"/>
    <cellStyle name="Вывод 2 2 4 2 2 5" xfId="26152"/>
    <cellStyle name="Вывод 2 2 4 2 2 6" xfId="26153"/>
    <cellStyle name="Вывод 2 2 4 2 2 7" xfId="26154"/>
    <cellStyle name="Вывод 2 2 4 2 2 8" xfId="26155"/>
    <cellStyle name="Вывод 2 2 4 2 2 9" xfId="26156"/>
    <cellStyle name="Вывод 2 2 4 2 3" xfId="26157"/>
    <cellStyle name="Вывод 2 2 4 2 3 2" xfId="26158"/>
    <cellStyle name="Вывод 2 2 4 2 3 3" xfId="26159"/>
    <cellStyle name="Вывод 2 2 4 2 3 4" xfId="26160"/>
    <cellStyle name="Вывод 2 2 4 2 3 5" xfId="26161"/>
    <cellStyle name="Вывод 2 2 4 2 3 6" xfId="26162"/>
    <cellStyle name="Вывод 2 2 4 2 3 7" xfId="26163"/>
    <cellStyle name="Вывод 2 2 4 2 4" xfId="26164"/>
    <cellStyle name="Вывод 2 2 4 2 4 2" xfId="26165"/>
    <cellStyle name="Вывод 2 2 4 2 4 3" xfId="26166"/>
    <cellStyle name="Вывод 2 2 4 2 4 4" xfId="26167"/>
    <cellStyle name="Вывод 2 2 4 2 4 5" xfId="26168"/>
    <cellStyle name="Вывод 2 2 4 2 4 6" xfId="26169"/>
    <cellStyle name="Вывод 2 2 4 2 4 7" xfId="26170"/>
    <cellStyle name="Вывод 2 2 4 2 5" xfId="26171"/>
    <cellStyle name="Вывод 2 2 4 2 6" xfId="26172"/>
    <cellStyle name="Вывод 2 2 4 2 7" xfId="26173"/>
    <cellStyle name="Вывод 2 2 4 2 8" xfId="26174"/>
    <cellStyle name="Вывод 2 2 4 2 9" xfId="26175"/>
    <cellStyle name="Вывод 2 2 4 3" xfId="26176"/>
    <cellStyle name="Вывод 2 2 4 3 10" xfId="26177"/>
    <cellStyle name="Вывод 2 2 4 3 11" xfId="26178"/>
    <cellStyle name="Вывод 2 2 4 3 12" xfId="26179"/>
    <cellStyle name="Вывод 2 2 4 3 13" xfId="26180"/>
    <cellStyle name="Вывод 2 2 4 3 14" xfId="26181"/>
    <cellStyle name="Вывод 2 2 4 3 2" xfId="26182"/>
    <cellStyle name="Вывод 2 2 4 3 2 10" xfId="26183"/>
    <cellStyle name="Вывод 2 2 4 3 2 2" xfId="26184"/>
    <cellStyle name="Вывод 2 2 4 3 2 2 2" xfId="26185"/>
    <cellStyle name="Вывод 2 2 4 3 2 2 3" xfId="26186"/>
    <cellStyle name="Вывод 2 2 4 3 2 2 4" xfId="26187"/>
    <cellStyle name="Вывод 2 2 4 3 2 2 5" xfId="26188"/>
    <cellStyle name="Вывод 2 2 4 3 2 2 6" xfId="26189"/>
    <cellStyle name="Вывод 2 2 4 3 2 2 7" xfId="26190"/>
    <cellStyle name="Вывод 2 2 4 3 2 3" xfId="26191"/>
    <cellStyle name="Вывод 2 2 4 3 2 3 2" xfId="26192"/>
    <cellStyle name="Вывод 2 2 4 3 2 3 3" xfId="26193"/>
    <cellStyle name="Вывод 2 2 4 3 2 3 4" xfId="26194"/>
    <cellStyle name="Вывод 2 2 4 3 2 3 5" xfId="26195"/>
    <cellStyle name="Вывод 2 2 4 3 2 3 6" xfId="26196"/>
    <cellStyle name="Вывод 2 2 4 3 2 3 7" xfId="26197"/>
    <cellStyle name="Вывод 2 2 4 3 2 4" xfId="26198"/>
    <cellStyle name="Вывод 2 2 4 3 2 5" xfId="26199"/>
    <cellStyle name="Вывод 2 2 4 3 2 6" xfId="26200"/>
    <cellStyle name="Вывод 2 2 4 3 2 7" xfId="26201"/>
    <cellStyle name="Вывод 2 2 4 3 2 8" xfId="26202"/>
    <cellStyle name="Вывод 2 2 4 3 2 9" xfId="26203"/>
    <cellStyle name="Вывод 2 2 4 3 3" xfId="26204"/>
    <cellStyle name="Вывод 2 2 4 3 3 2" xfId="26205"/>
    <cellStyle name="Вывод 2 2 4 3 3 3" xfId="26206"/>
    <cellStyle name="Вывод 2 2 4 3 3 4" xfId="26207"/>
    <cellStyle name="Вывод 2 2 4 3 3 5" xfId="26208"/>
    <cellStyle name="Вывод 2 2 4 3 3 6" xfId="26209"/>
    <cellStyle name="Вывод 2 2 4 3 3 7" xfId="26210"/>
    <cellStyle name="Вывод 2 2 4 3 4" xfId="26211"/>
    <cellStyle name="Вывод 2 2 4 3 4 2" xfId="26212"/>
    <cellStyle name="Вывод 2 2 4 3 4 3" xfId="26213"/>
    <cellStyle name="Вывод 2 2 4 3 4 4" xfId="26214"/>
    <cellStyle name="Вывод 2 2 4 3 4 5" xfId="26215"/>
    <cellStyle name="Вывод 2 2 4 3 4 6" xfId="26216"/>
    <cellStyle name="Вывод 2 2 4 3 4 7" xfId="26217"/>
    <cellStyle name="Вывод 2 2 4 3 5" xfId="26218"/>
    <cellStyle name="Вывод 2 2 4 3 6" xfId="26219"/>
    <cellStyle name="Вывод 2 2 4 3 7" xfId="26220"/>
    <cellStyle name="Вывод 2 2 4 3 8" xfId="26221"/>
    <cellStyle name="Вывод 2 2 4 3 9" xfId="26222"/>
    <cellStyle name="Вывод 2 2 4 4" xfId="26223"/>
    <cellStyle name="Вывод 2 2 4 4 10" xfId="26224"/>
    <cellStyle name="Вывод 2 2 4 4 11" xfId="26225"/>
    <cellStyle name="Вывод 2 2 4 4 12" xfId="26226"/>
    <cellStyle name="Вывод 2 2 4 4 13" xfId="26227"/>
    <cellStyle name="Вывод 2 2 4 4 14" xfId="26228"/>
    <cellStyle name="Вывод 2 2 4 4 2" xfId="26229"/>
    <cellStyle name="Вывод 2 2 4 4 2 10" xfId="26230"/>
    <cellStyle name="Вывод 2 2 4 4 2 2" xfId="26231"/>
    <cellStyle name="Вывод 2 2 4 4 2 2 2" xfId="26232"/>
    <cellStyle name="Вывод 2 2 4 4 2 2 3" xfId="26233"/>
    <cellStyle name="Вывод 2 2 4 4 2 2 4" xfId="26234"/>
    <cellStyle name="Вывод 2 2 4 4 2 2 5" xfId="26235"/>
    <cellStyle name="Вывод 2 2 4 4 2 2 6" xfId="26236"/>
    <cellStyle name="Вывод 2 2 4 4 2 2 7" xfId="26237"/>
    <cellStyle name="Вывод 2 2 4 4 2 3" xfId="26238"/>
    <cellStyle name="Вывод 2 2 4 4 2 3 2" xfId="26239"/>
    <cellStyle name="Вывод 2 2 4 4 2 3 3" xfId="26240"/>
    <cellStyle name="Вывод 2 2 4 4 2 3 4" xfId="26241"/>
    <cellStyle name="Вывод 2 2 4 4 2 3 5" xfId="26242"/>
    <cellStyle name="Вывод 2 2 4 4 2 3 6" xfId="26243"/>
    <cellStyle name="Вывод 2 2 4 4 2 3 7" xfId="26244"/>
    <cellStyle name="Вывод 2 2 4 4 2 4" xfId="26245"/>
    <cellStyle name="Вывод 2 2 4 4 2 5" xfId="26246"/>
    <cellStyle name="Вывод 2 2 4 4 2 6" xfId="26247"/>
    <cellStyle name="Вывод 2 2 4 4 2 7" xfId="26248"/>
    <cellStyle name="Вывод 2 2 4 4 2 8" xfId="26249"/>
    <cellStyle name="Вывод 2 2 4 4 2 9" xfId="26250"/>
    <cellStyle name="Вывод 2 2 4 4 3" xfId="26251"/>
    <cellStyle name="Вывод 2 2 4 4 3 2" xfId="26252"/>
    <cellStyle name="Вывод 2 2 4 4 3 3" xfId="26253"/>
    <cellStyle name="Вывод 2 2 4 4 3 4" xfId="26254"/>
    <cellStyle name="Вывод 2 2 4 4 3 5" xfId="26255"/>
    <cellStyle name="Вывод 2 2 4 4 3 6" xfId="26256"/>
    <cellStyle name="Вывод 2 2 4 4 3 7" xfId="26257"/>
    <cellStyle name="Вывод 2 2 4 4 4" xfId="26258"/>
    <cellStyle name="Вывод 2 2 4 4 4 2" xfId="26259"/>
    <cellStyle name="Вывод 2 2 4 4 4 3" xfId="26260"/>
    <cellStyle name="Вывод 2 2 4 4 4 4" xfId="26261"/>
    <cellStyle name="Вывод 2 2 4 4 4 5" xfId="26262"/>
    <cellStyle name="Вывод 2 2 4 4 4 6" xfId="26263"/>
    <cellStyle name="Вывод 2 2 4 4 4 7" xfId="26264"/>
    <cellStyle name="Вывод 2 2 4 4 5" xfId="26265"/>
    <cellStyle name="Вывод 2 2 4 4 6" xfId="26266"/>
    <cellStyle name="Вывод 2 2 4 4 7" xfId="26267"/>
    <cellStyle name="Вывод 2 2 4 4 8" xfId="26268"/>
    <cellStyle name="Вывод 2 2 4 4 9" xfId="26269"/>
    <cellStyle name="Вывод 2 2 4 5" xfId="26270"/>
    <cellStyle name="Вывод 2 2 4 5 10" xfId="26271"/>
    <cellStyle name="Вывод 2 2 4 5 11" xfId="26272"/>
    <cellStyle name="Вывод 2 2 4 5 12" xfId="26273"/>
    <cellStyle name="Вывод 2 2 4 5 13" xfId="26274"/>
    <cellStyle name="Вывод 2 2 4 5 14" xfId="26275"/>
    <cellStyle name="Вывод 2 2 4 5 2" xfId="26276"/>
    <cellStyle name="Вывод 2 2 4 5 2 10" xfId="26277"/>
    <cellStyle name="Вывод 2 2 4 5 2 2" xfId="26278"/>
    <cellStyle name="Вывод 2 2 4 5 2 2 2" xfId="26279"/>
    <cellStyle name="Вывод 2 2 4 5 2 2 3" xfId="26280"/>
    <cellStyle name="Вывод 2 2 4 5 2 2 4" xfId="26281"/>
    <cellStyle name="Вывод 2 2 4 5 2 2 5" xfId="26282"/>
    <cellStyle name="Вывод 2 2 4 5 2 2 6" xfId="26283"/>
    <cellStyle name="Вывод 2 2 4 5 2 2 7" xfId="26284"/>
    <cellStyle name="Вывод 2 2 4 5 2 3" xfId="26285"/>
    <cellStyle name="Вывод 2 2 4 5 2 3 2" xfId="26286"/>
    <cellStyle name="Вывод 2 2 4 5 2 3 3" xfId="26287"/>
    <cellStyle name="Вывод 2 2 4 5 2 3 4" xfId="26288"/>
    <cellStyle name="Вывод 2 2 4 5 2 3 5" xfId="26289"/>
    <cellStyle name="Вывод 2 2 4 5 2 3 6" xfId="26290"/>
    <cellStyle name="Вывод 2 2 4 5 2 3 7" xfId="26291"/>
    <cellStyle name="Вывод 2 2 4 5 2 4" xfId="26292"/>
    <cellStyle name="Вывод 2 2 4 5 2 5" xfId="26293"/>
    <cellStyle name="Вывод 2 2 4 5 2 6" xfId="26294"/>
    <cellStyle name="Вывод 2 2 4 5 2 7" xfId="26295"/>
    <cellStyle name="Вывод 2 2 4 5 2 8" xfId="26296"/>
    <cellStyle name="Вывод 2 2 4 5 2 9" xfId="26297"/>
    <cellStyle name="Вывод 2 2 4 5 3" xfId="26298"/>
    <cellStyle name="Вывод 2 2 4 5 3 2" xfId="26299"/>
    <cellStyle name="Вывод 2 2 4 5 3 3" xfId="26300"/>
    <cellStyle name="Вывод 2 2 4 5 3 4" xfId="26301"/>
    <cellStyle name="Вывод 2 2 4 5 3 5" xfId="26302"/>
    <cellStyle name="Вывод 2 2 4 5 3 6" xfId="26303"/>
    <cellStyle name="Вывод 2 2 4 5 3 7" xfId="26304"/>
    <cellStyle name="Вывод 2 2 4 5 4" xfId="26305"/>
    <cellStyle name="Вывод 2 2 4 5 4 2" xfId="26306"/>
    <cellStyle name="Вывод 2 2 4 5 4 3" xfId="26307"/>
    <cellStyle name="Вывод 2 2 4 5 4 4" xfId="26308"/>
    <cellStyle name="Вывод 2 2 4 5 4 5" xfId="26309"/>
    <cellStyle name="Вывод 2 2 4 5 4 6" xfId="26310"/>
    <cellStyle name="Вывод 2 2 4 5 4 7" xfId="26311"/>
    <cellStyle name="Вывод 2 2 4 5 5" xfId="26312"/>
    <cellStyle name="Вывод 2 2 4 5 6" xfId="26313"/>
    <cellStyle name="Вывод 2 2 4 5 7" xfId="26314"/>
    <cellStyle name="Вывод 2 2 4 5 8" xfId="26315"/>
    <cellStyle name="Вывод 2 2 4 5 9" xfId="26316"/>
    <cellStyle name="Вывод 2 2 4 6" xfId="26317"/>
    <cellStyle name="Вывод 2 2 4 6 10" xfId="26318"/>
    <cellStyle name="Вывод 2 2 4 6 2" xfId="26319"/>
    <cellStyle name="Вывод 2 2 4 6 2 2" xfId="26320"/>
    <cellStyle name="Вывод 2 2 4 6 2 3" xfId="26321"/>
    <cellStyle name="Вывод 2 2 4 6 2 4" xfId="26322"/>
    <cellStyle name="Вывод 2 2 4 6 2 5" xfId="26323"/>
    <cellStyle name="Вывод 2 2 4 6 2 6" xfId="26324"/>
    <cellStyle name="Вывод 2 2 4 6 2 7" xfId="26325"/>
    <cellStyle name="Вывод 2 2 4 6 3" xfId="26326"/>
    <cellStyle name="Вывод 2 2 4 6 3 2" xfId="26327"/>
    <cellStyle name="Вывод 2 2 4 6 3 3" xfId="26328"/>
    <cellStyle name="Вывод 2 2 4 6 3 4" xfId="26329"/>
    <cellStyle name="Вывод 2 2 4 6 3 5" xfId="26330"/>
    <cellStyle name="Вывод 2 2 4 6 3 6" xfId="26331"/>
    <cellStyle name="Вывод 2 2 4 6 3 7" xfId="26332"/>
    <cellStyle name="Вывод 2 2 4 6 4" xfId="26333"/>
    <cellStyle name="Вывод 2 2 4 6 5" xfId="26334"/>
    <cellStyle name="Вывод 2 2 4 6 6" xfId="26335"/>
    <cellStyle name="Вывод 2 2 4 6 7" xfId="26336"/>
    <cellStyle name="Вывод 2 2 4 6 8" xfId="26337"/>
    <cellStyle name="Вывод 2 2 4 6 9" xfId="26338"/>
    <cellStyle name="Вывод 2 2 4 7" xfId="26339"/>
    <cellStyle name="Вывод 2 2 4 7 2" xfId="26340"/>
    <cellStyle name="Вывод 2 2 4 7 3" xfId="26341"/>
    <cellStyle name="Вывод 2 2 4 7 4" xfId="26342"/>
    <cellStyle name="Вывод 2 2 4 7 5" xfId="26343"/>
    <cellStyle name="Вывод 2 2 4 7 6" xfId="26344"/>
    <cellStyle name="Вывод 2 2 4 7 7" xfId="26345"/>
    <cellStyle name="Вывод 2 2 4 8" xfId="26346"/>
    <cellStyle name="Вывод 2 2 4 8 2" xfId="26347"/>
    <cellStyle name="Вывод 2 2 4 8 3" xfId="26348"/>
    <cellStyle name="Вывод 2 2 4 8 4" xfId="26349"/>
    <cellStyle name="Вывод 2 2 4 8 5" xfId="26350"/>
    <cellStyle name="Вывод 2 2 4 8 6" xfId="26351"/>
    <cellStyle name="Вывод 2 2 4 8 7" xfId="26352"/>
    <cellStyle name="Вывод 2 2 4 9" xfId="26353"/>
    <cellStyle name="Вывод 2 2 5" xfId="26354"/>
    <cellStyle name="Вывод 2 2 5 10" xfId="26355"/>
    <cellStyle name="Вывод 2 2 5 11" xfId="26356"/>
    <cellStyle name="Вывод 2 2 5 12" xfId="26357"/>
    <cellStyle name="Вывод 2 2 5 13" xfId="26358"/>
    <cellStyle name="Вывод 2 2 5 14" xfId="26359"/>
    <cellStyle name="Вывод 2 2 5 2" xfId="26360"/>
    <cellStyle name="Вывод 2 2 5 2 10" xfId="26361"/>
    <cellStyle name="Вывод 2 2 5 2 2" xfId="26362"/>
    <cellStyle name="Вывод 2 2 5 2 2 2" xfId="26363"/>
    <cellStyle name="Вывод 2 2 5 2 2 3" xfId="26364"/>
    <cellStyle name="Вывод 2 2 5 2 2 4" xfId="26365"/>
    <cellStyle name="Вывод 2 2 5 2 2 5" xfId="26366"/>
    <cellStyle name="Вывод 2 2 5 2 2 6" xfId="26367"/>
    <cellStyle name="Вывод 2 2 5 2 2 7" xfId="26368"/>
    <cellStyle name="Вывод 2 2 5 2 3" xfId="26369"/>
    <cellStyle name="Вывод 2 2 5 2 3 2" xfId="26370"/>
    <cellStyle name="Вывод 2 2 5 2 3 3" xfId="26371"/>
    <cellStyle name="Вывод 2 2 5 2 3 4" xfId="26372"/>
    <cellStyle name="Вывод 2 2 5 2 3 5" xfId="26373"/>
    <cellStyle name="Вывод 2 2 5 2 3 6" xfId="26374"/>
    <cellStyle name="Вывод 2 2 5 2 3 7" xfId="26375"/>
    <cellStyle name="Вывод 2 2 5 2 4" xfId="26376"/>
    <cellStyle name="Вывод 2 2 5 2 5" xfId="26377"/>
    <cellStyle name="Вывод 2 2 5 2 6" xfId="26378"/>
    <cellStyle name="Вывод 2 2 5 2 7" xfId="26379"/>
    <cellStyle name="Вывод 2 2 5 2 8" xfId="26380"/>
    <cellStyle name="Вывод 2 2 5 2 9" xfId="26381"/>
    <cellStyle name="Вывод 2 2 5 3" xfId="26382"/>
    <cellStyle name="Вывод 2 2 5 3 2" xfId="26383"/>
    <cellStyle name="Вывод 2 2 5 3 3" xfId="26384"/>
    <cellStyle name="Вывод 2 2 5 3 4" xfId="26385"/>
    <cellStyle name="Вывод 2 2 5 3 5" xfId="26386"/>
    <cellStyle name="Вывод 2 2 5 3 6" xfId="26387"/>
    <cellStyle name="Вывод 2 2 5 3 7" xfId="26388"/>
    <cellStyle name="Вывод 2 2 5 4" xfId="26389"/>
    <cellStyle name="Вывод 2 2 5 4 2" xfId="26390"/>
    <cellStyle name="Вывод 2 2 5 4 3" xfId="26391"/>
    <cellStyle name="Вывод 2 2 5 4 4" xfId="26392"/>
    <cellStyle name="Вывод 2 2 5 4 5" xfId="26393"/>
    <cellStyle name="Вывод 2 2 5 4 6" xfId="26394"/>
    <cellStyle name="Вывод 2 2 5 4 7" xfId="26395"/>
    <cellStyle name="Вывод 2 2 5 5" xfId="26396"/>
    <cellStyle name="Вывод 2 2 5 6" xfId="26397"/>
    <cellStyle name="Вывод 2 2 5 7" xfId="26398"/>
    <cellStyle name="Вывод 2 2 5 8" xfId="26399"/>
    <cellStyle name="Вывод 2 2 5 9" xfId="26400"/>
    <cellStyle name="Вывод 2 2 6" xfId="26401"/>
    <cellStyle name="Вывод 2 2 6 10" xfId="26402"/>
    <cellStyle name="Вывод 2 2 6 2" xfId="26403"/>
    <cellStyle name="Вывод 2 2 6 2 2" xfId="26404"/>
    <cellStyle name="Вывод 2 2 6 2 3" xfId="26405"/>
    <cellStyle name="Вывод 2 2 6 2 4" xfId="26406"/>
    <cellStyle name="Вывод 2 2 6 2 5" xfId="26407"/>
    <cellStyle name="Вывод 2 2 6 2 6" xfId="26408"/>
    <cellStyle name="Вывод 2 2 6 2 7" xfId="26409"/>
    <cellStyle name="Вывод 2 2 6 3" xfId="26410"/>
    <cellStyle name="Вывод 2 2 6 3 2" xfId="26411"/>
    <cellStyle name="Вывод 2 2 6 3 3" xfId="26412"/>
    <cellStyle name="Вывод 2 2 6 3 4" xfId="26413"/>
    <cellStyle name="Вывод 2 2 6 3 5" xfId="26414"/>
    <cellStyle name="Вывод 2 2 6 3 6" xfId="26415"/>
    <cellStyle name="Вывод 2 2 6 3 7" xfId="26416"/>
    <cellStyle name="Вывод 2 2 6 4" xfId="26417"/>
    <cellStyle name="Вывод 2 2 6 5" xfId="26418"/>
    <cellStyle name="Вывод 2 2 6 6" xfId="26419"/>
    <cellStyle name="Вывод 2 2 6 7" xfId="26420"/>
    <cellStyle name="Вывод 2 2 6 8" xfId="26421"/>
    <cellStyle name="Вывод 2 2 6 9" xfId="26422"/>
    <cellStyle name="Вывод 2 2 7" xfId="26423"/>
    <cellStyle name="Вывод 2 2 8" xfId="26424"/>
    <cellStyle name="Вывод 2 2 9" xfId="26425"/>
    <cellStyle name="Вывод 2 3" xfId="26426"/>
    <cellStyle name="Вывод 2 3 10" xfId="26427"/>
    <cellStyle name="Вывод 2 3 2" xfId="26428"/>
    <cellStyle name="Вывод 2 3 2 10" xfId="26429"/>
    <cellStyle name="Вывод 2 3 2 11" xfId="26430"/>
    <cellStyle name="Вывод 2 3 2 12" xfId="26431"/>
    <cellStyle name="Вывод 2 3 2 2" xfId="26432"/>
    <cellStyle name="Вывод 2 3 2 2 10" xfId="26433"/>
    <cellStyle name="Вывод 2 3 2 2 11" xfId="26434"/>
    <cellStyle name="Вывод 2 3 2 2 12" xfId="26435"/>
    <cellStyle name="Вывод 2 3 2 2 13" xfId="26436"/>
    <cellStyle name="Вывод 2 3 2 2 14" xfId="26437"/>
    <cellStyle name="Вывод 2 3 2 2 2" xfId="26438"/>
    <cellStyle name="Вывод 2 3 2 2 2 10" xfId="26439"/>
    <cellStyle name="Вывод 2 3 2 2 2 2" xfId="26440"/>
    <cellStyle name="Вывод 2 3 2 2 2 2 2" xfId="26441"/>
    <cellStyle name="Вывод 2 3 2 2 2 2 3" xfId="26442"/>
    <cellStyle name="Вывод 2 3 2 2 2 2 4" xfId="26443"/>
    <cellStyle name="Вывод 2 3 2 2 2 2 5" xfId="26444"/>
    <cellStyle name="Вывод 2 3 2 2 2 2 6" xfId="26445"/>
    <cellStyle name="Вывод 2 3 2 2 2 2 7" xfId="26446"/>
    <cellStyle name="Вывод 2 3 2 2 2 3" xfId="26447"/>
    <cellStyle name="Вывод 2 3 2 2 2 3 2" xfId="26448"/>
    <cellStyle name="Вывод 2 3 2 2 2 3 3" xfId="26449"/>
    <cellStyle name="Вывод 2 3 2 2 2 3 4" xfId="26450"/>
    <cellStyle name="Вывод 2 3 2 2 2 3 5" xfId="26451"/>
    <cellStyle name="Вывод 2 3 2 2 2 3 6" xfId="26452"/>
    <cellStyle name="Вывод 2 3 2 2 2 3 7" xfId="26453"/>
    <cellStyle name="Вывод 2 3 2 2 2 4" xfId="26454"/>
    <cellStyle name="Вывод 2 3 2 2 2 5" xfId="26455"/>
    <cellStyle name="Вывод 2 3 2 2 2 6" xfId="26456"/>
    <cellStyle name="Вывод 2 3 2 2 2 7" xfId="26457"/>
    <cellStyle name="Вывод 2 3 2 2 2 8" xfId="26458"/>
    <cellStyle name="Вывод 2 3 2 2 2 9" xfId="26459"/>
    <cellStyle name="Вывод 2 3 2 2 3" xfId="26460"/>
    <cellStyle name="Вывод 2 3 2 2 3 2" xfId="26461"/>
    <cellStyle name="Вывод 2 3 2 2 3 3" xfId="26462"/>
    <cellStyle name="Вывод 2 3 2 2 3 4" xfId="26463"/>
    <cellStyle name="Вывод 2 3 2 2 3 5" xfId="26464"/>
    <cellStyle name="Вывод 2 3 2 2 3 6" xfId="26465"/>
    <cellStyle name="Вывод 2 3 2 2 3 7" xfId="26466"/>
    <cellStyle name="Вывод 2 3 2 2 4" xfId="26467"/>
    <cellStyle name="Вывод 2 3 2 2 4 2" xfId="26468"/>
    <cellStyle name="Вывод 2 3 2 2 4 3" xfId="26469"/>
    <cellStyle name="Вывод 2 3 2 2 4 4" xfId="26470"/>
    <cellStyle name="Вывод 2 3 2 2 4 5" xfId="26471"/>
    <cellStyle name="Вывод 2 3 2 2 4 6" xfId="26472"/>
    <cellStyle name="Вывод 2 3 2 2 4 7" xfId="26473"/>
    <cellStyle name="Вывод 2 3 2 2 5" xfId="26474"/>
    <cellStyle name="Вывод 2 3 2 2 6" xfId="26475"/>
    <cellStyle name="Вывод 2 3 2 2 7" xfId="26476"/>
    <cellStyle name="Вывод 2 3 2 2 8" xfId="26477"/>
    <cellStyle name="Вывод 2 3 2 2 9" xfId="26478"/>
    <cellStyle name="Вывод 2 3 2 3" xfId="26479"/>
    <cellStyle name="Вывод 2 3 2 3 10" xfId="26480"/>
    <cellStyle name="Вывод 2 3 2 3 11" xfId="26481"/>
    <cellStyle name="Вывод 2 3 2 3 12" xfId="26482"/>
    <cellStyle name="Вывод 2 3 2 3 13" xfId="26483"/>
    <cellStyle name="Вывод 2 3 2 3 14" xfId="26484"/>
    <cellStyle name="Вывод 2 3 2 3 2" xfId="26485"/>
    <cellStyle name="Вывод 2 3 2 3 2 10" xfId="26486"/>
    <cellStyle name="Вывод 2 3 2 3 2 2" xfId="26487"/>
    <cellStyle name="Вывод 2 3 2 3 2 2 2" xfId="26488"/>
    <cellStyle name="Вывод 2 3 2 3 2 2 3" xfId="26489"/>
    <cellStyle name="Вывод 2 3 2 3 2 2 4" xfId="26490"/>
    <cellStyle name="Вывод 2 3 2 3 2 2 5" xfId="26491"/>
    <cellStyle name="Вывод 2 3 2 3 2 2 6" xfId="26492"/>
    <cellStyle name="Вывод 2 3 2 3 2 2 7" xfId="26493"/>
    <cellStyle name="Вывод 2 3 2 3 2 3" xfId="26494"/>
    <cellStyle name="Вывод 2 3 2 3 2 3 2" xfId="26495"/>
    <cellStyle name="Вывод 2 3 2 3 2 3 3" xfId="26496"/>
    <cellStyle name="Вывод 2 3 2 3 2 3 4" xfId="26497"/>
    <cellStyle name="Вывод 2 3 2 3 2 3 5" xfId="26498"/>
    <cellStyle name="Вывод 2 3 2 3 2 3 6" xfId="26499"/>
    <cellStyle name="Вывод 2 3 2 3 2 3 7" xfId="26500"/>
    <cellStyle name="Вывод 2 3 2 3 2 4" xfId="26501"/>
    <cellStyle name="Вывод 2 3 2 3 2 5" xfId="26502"/>
    <cellStyle name="Вывод 2 3 2 3 2 6" xfId="26503"/>
    <cellStyle name="Вывод 2 3 2 3 2 7" xfId="26504"/>
    <cellStyle name="Вывод 2 3 2 3 2 8" xfId="26505"/>
    <cellStyle name="Вывод 2 3 2 3 2 9" xfId="26506"/>
    <cellStyle name="Вывод 2 3 2 3 3" xfId="26507"/>
    <cellStyle name="Вывод 2 3 2 3 3 2" xfId="26508"/>
    <cellStyle name="Вывод 2 3 2 3 3 3" xfId="26509"/>
    <cellStyle name="Вывод 2 3 2 3 3 4" xfId="26510"/>
    <cellStyle name="Вывод 2 3 2 3 3 5" xfId="26511"/>
    <cellStyle name="Вывод 2 3 2 3 3 6" xfId="26512"/>
    <cellStyle name="Вывод 2 3 2 3 3 7" xfId="26513"/>
    <cellStyle name="Вывод 2 3 2 3 4" xfId="26514"/>
    <cellStyle name="Вывод 2 3 2 3 4 2" xfId="26515"/>
    <cellStyle name="Вывод 2 3 2 3 4 3" xfId="26516"/>
    <cellStyle name="Вывод 2 3 2 3 4 4" xfId="26517"/>
    <cellStyle name="Вывод 2 3 2 3 4 5" xfId="26518"/>
    <cellStyle name="Вывод 2 3 2 3 4 6" xfId="26519"/>
    <cellStyle name="Вывод 2 3 2 3 4 7" xfId="26520"/>
    <cellStyle name="Вывод 2 3 2 3 5" xfId="26521"/>
    <cellStyle name="Вывод 2 3 2 3 6" xfId="26522"/>
    <cellStyle name="Вывод 2 3 2 3 7" xfId="26523"/>
    <cellStyle name="Вывод 2 3 2 3 8" xfId="26524"/>
    <cellStyle name="Вывод 2 3 2 3 9" xfId="26525"/>
    <cellStyle name="Вывод 2 3 2 4" xfId="26526"/>
    <cellStyle name="Вывод 2 3 2 4 10" xfId="26527"/>
    <cellStyle name="Вывод 2 3 2 4 11" xfId="26528"/>
    <cellStyle name="Вывод 2 3 2 4 12" xfId="26529"/>
    <cellStyle name="Вывод 2 3 2 4 13" xfId="26530"/>
    <cellStyle name="Вывод 2 3 2 4 14" xfId="26531"/>
    <cellStyle name="Вывод 2 3 2 4 2" xfId="26532"/>
    <cellStyle name="Вывод 2 3 2 4 2 10" xfId="26533"/>
    <cellStyle name="Вывод 2 3 2 4 2 2" xfId="26534"/>
    <cellStyle name="Вывод 2 3 2 4 2 2 2" xfId="26535"/>
    <cellStyle name="Вывод 2 3 2 4 2 2 3" xfId="26536"/>
    <cellStyle name="Вывод 2 3 2 4 2 2 4" xfId="26537"/>
    <cellStyle name="Вывод 2 3 2 4 2 2 5" xfId="26538"/>
    <cellStyle name="Вывод 2 3 2 4 2 2 6" xfId="26539"/>
    <cellStyle name="Вывод 2 3 2 4 2 2 7" xfId="26540"/>
    <cellStyle name="Вывод 2 3 2 4 2 3" xfId="26541"/>
    <cellStyle name="Вывод 2 3 2 4 2 3 2" xfId="26542"/>
    <cellStyle name="Вывод 2 3 2 4 2 3 3" xfId="26543"/>
    <cellStyle name="Вывод 2 3 2 4 2 3 4" xfId="26544"/>
    <cellStyle name="Вывод 2 3 2 4 2 3 5" xfId="26545"/>
    <cellStyle name="Вывод 2 3 2 4 2 3 6" xfId="26546"/>
    <cellStyle name="Вывод 2 3 2 4 2 3 7" xfId="26547"/>
    <cellStyle name="Вывод 2 3 2 4 2 4" xfId="26548"/>
    <cellStyle name="Вывод 2 3 2 4 2 5" xfId="26549"/>
    <cellStyle name="Вывод 2 3 2 4 2 6" xfId="26550"/>
    <cellStyle name="Вывод 2 3 2 4 2 7" xfId="26551"/>
    <cellStyle name="Вывод 2 3 2 4 2 8" xfId="26552"/>
    <cellStyle name="Вывод 2 3 2 4 2 9" xfId="26553"/>
    <cellStyle name="Вывод 2 3 2 4 3" xfId="26554"/>
    <cellStyle name="Вывод 2 3 2 4 3 2" xfId="26555"/>
    <cellStyle name="Вывод 2 3 2 4 3 3" xfId="26556"/>
    <cellStyle name="Вывод 2 3 2 4 3 4" xfId="26557"/>
    <cellStyle name="Вывод 2 3 2 4 3 5" xfId="26558"/>
    <cellStyle name="Вывод 2 3 2 4 3 6" xfId="26559"/>
    <cellStyle name="Вывод 2 3 2 4 3 7" xfId="26560"/>
    <cellStyle name="Вывод 2 3 2 4 4" xfId="26561"/>
    <cellStyle name="Вывод 2 3 2 4 4 2" xfId="26562"/>
    <cellStyle name="Вывод 2 3 2 4 4 3" xfId="26563"/>
    <cellStyle name="Вывод 2 3 2 4 4 4" xfId="26564"/>
    <cellStyle name="Вывод 2 3 2 4 4 5" xfId="26565"/>
    <cellStyle name="Вывод 2 3 2 4 4 6" xfId="26566"/>
    <cellStyle name="Вывод 2 3 2 4 4 7" xfId="26567"/>
    <cellStyle name="Вывод 2 3 2 4 5" xfId="26568"/>
    <cellStyle name="Вывод 2 3 2 4 6" xfId="26569"/>
    <cellStyle name="Вывод 2 3 2 4 7" xfId="26570"/>
    <cellStyle name="Вывод 2 3 2 4 8" xfId="26571"/>
    <cellStyle name="Вывод 2 3 2 4 9" xfId="26572"/>
    <cellStyle name="Вывод 2 3 2 5" xfId="26573"/>
    <cellStyle name="Вывод 2 3 2 5 10" xfId="26574"/>
    <cellStyle name="Вывод 2 3 2 5 11" xfId="26575"/>
    <cellStyle name="Вывод 2 3 2 5 12" xfId="26576"/>
    <cellStyle name="Вывод 2 3 2 5 13" xfId="26577"/>
    <cellStyle name="Вывод 2 3 2 5 14" xfId="26578"/>
    <cellStyle name="Вывод 2 3 2 5 2" xfId="26579"/>
    <cellStyle name="Вывод 2 3 2 5 2 10" xfId="26580"/>
    <cellStyle name="Вывод 2 3 2 5 2 2" xfId="26581"/>
    <cellStyle name="Вывод 2 3 2 5 2 2 2" xfId="26582"/>
    <cellStyle name="Вывод 2 3 2 5 2 2 3" xfId="26583"/>
    <cellStyle name="Вывод 2 3 2 5 2 2 4" xfId="26584"/>
    <cellStyle name="Вывод 2 3 2 5 2 2 5" xfId="26585"/>
    <cellStyle name="Вывод 2 3 2 5 2 2 6" xfId="26586"/>
    <cellStyle name="Вывод 2 3 2 5 2 2 7" xfId="26587"/>
    <cellStyle name="Вывод 2 3 2 5 2 3" xfId="26588"/>
    <cellStyle name="Вывод 2 3 2 5 2 3 2" xfId="26589"/>
    <cellStyle name="Вывод 2 3 2 5 2 3 3" xfId="26590"/>
    <cellStyle name="Вывод 2 3 2 5 2 3 4" xfId="26591"/>
    <cellStyle name="Вывод 2 3 2 5 2 3 5" xfId="26592"/>
    <cellStyle name="Вывод 2 3 2 5 2 3 6" xfId="26593"/>
    <cellStyle name="Вывод 2 3 2 5 2 3 7" xfId="26594"/>
    <cellStyle name="Вывод 2 3 2 5 2 4" xfId="26595"/>
    <cellStyle name="Вывод 2 3 2 5 2 5" xfId="26596"/>
    <cellStyle name="Вывод 2 3 2 5 2 6" xfId="26597"/>
    <cellStyle name="Вывод 2 3 2 5 2 7" xfId="26598"/>
    <cellStyle name="Вывод 2 3 2 5 2 8" xfId="26599"/>
    <cellStyle name="Вывод 2 3 2 5 2 9" xfId="26600"/>
    <cellStyle name="Вывод 2 3 2 5 3" xfId="26601"/>
    <cellStyle name="Вывод 2 3 2 5 3 2" xfId="26602"/>
    <cellStyle name="Вывод 2 3 2 5 3 3" xfId="26603"/>
    <cellStyle name="Вывод 2 3 2 5 3 4" xfId="26604"/>
    <cellStyle name="Вывод 2 3 2 5 3 5" xfId="26605"/>
    <cellStyle name="Вывод 2 3 2 5 3 6" xfId="26606"/>
    <cellStyle name="Вывод 2 3 2 5 3 7" xfId="26607"/>
    <cellStyle name="Вывод 2 3 2 5 4" xfId="26608"/>
    <cellStyle name="Вывод 2 3 2 5 4 2" xfId="26609"/>
    <cellStyle name="Вывод 2 3 2 5 4 3" xfId="26610"/>
    <cellStyle name="Вывод 2 3 2 5 4 4" xfId="26611"/>
    <cellStyle name="Вывод 2 3 2 5 4 5" xfId="26612"/>
    <cellStyle name="Вывод 2 3 2 5 4 6" xfId="26613"/>
    <cellStyle name="Вывод 2 3 2 5 4 7" xfId="26614"/>
    <cellStyle name="Вывод 2 3 2 5 5" xfId="26615"/>
    <cellStyle name="Вывод 2 3 2 5 6" xfId="26616"/>
    <cellStyle name="Вывод 2 3 2 5 7" xfId="26617"/>
    <cellStyle name="Вывод 2 3 2 5 8" xfId="26618"/>
    <cellStyle name="Вывод 2 3 2 5 9" xfId="26619"/>
    <cellStyle name="Вывод 2 3 2 6" xfId="26620"/>
    <cellStyle name="Вывод 2 3 2 6 10" xfId="26621"/>
    <cellStyle name="Вывод 2 3 2 6 2" xfId="26622"/>
    <cellStyle name="Вывод 2 3 2 6 2 2" xfId="26623"/>
    <cellStyle name="Вывод 2 3 2 6 2 3" xfId="26624"/>
    <cellStyle name="Вывод 2 3 2 6 2 4" xfId="26625"/>
    <cellStyle name="Вывод 2 3 2 6 2 5" xfId="26626"/>
    <cellStyle name="Вывод 2 3 2 6 2 6" xfId="26627"/>
    <cellStyle name="Вывод 2 3 2 6 2 7" xfId="26628"/>
    <cellStyle name="Вывод 2 3 2 6 3" xfId="26629"/>
    <cellStyle name="Вывод 2 3 2 6 3 2" xfId="26630"/>
    <cellStyle name="Вывод 2 3 2 6 3 3" xfId="26631"/>
    <cellStyle name="Вывод 2 3 2 6 3 4" xfId="26632"/>
    <cellStyle name="Вывод 2 3 2 6 3 5" xfId="26633"/>
    <cellStyle name="Вывод 2 3 2 6 3 6" xfId="26634"/>
    <cellStyle name="Вывод 2 3 2 6 3 7" xfId="26635"/>
    <cellStyle name="Вывод 2 3 2 6 4" xfId="26636"/>
    <cellStyle name="Вывод 2 3 2 6 5" xfId="26637"/>
    <cellStyle name="Вывод 2 3 2 6 6" xfId="26638"/>
    <cellStyle name="Вывод 2 3 2 6 7" xfId="26639"/>
    <cellStyle name="Вывод 2 3 2 6 8" xfId="26640"/>
    <cellStyle name="Вывод 2 3 2 6 9" xfId="26641"/>
    <cellStyle name="Вывод 2 3 2 7" xfId="26642"/>
    <cellStyle name="Вывод 2 3 2 8" xfId="26643"/>
    <cellStyle name="Вывод 2 3 2 9" xfId="26644"/>
    <cellStyle name="Вывод 2 3 3" xfId="26645"/>
    <cellStyle name="Вывод 2 3 3 10" xfId="26646"/>
    <cellStyle name="Вывод 2 3 3 11" xfId="26647"/>
    <cellStyle name="Вывод 2 3 3 12" xfId="26648"/>
    <cellStyle name="Вывод 2 3 3 13" xfId="26649"/>
    <cellStyle name="Вывод 2 3 3 14" xfId="26650"/>
    <cellStyle name="Вывод 2 3 3 15" xfId="26651"/>
    <cellStyle name="Вывод 2 3 3 16" xfId="26652"/>
    <cellStyle name="Вывод 2 3 3 17" xfId="26653"/>
    <cellStyle name="Вывод 2 3 3 18" xfId="26654"/>
    <cellStyle name="Вывод 2 3 3 2" xfId="26655"/>
    <cellStyle name="Вывод 2 3 3 2 10" xfId="26656"/>
    <cellStyle name="Вывод 2 3 3 2 11" xfId="26657"/>
    <cellStyle name="Вывод 2 3 3 2 12" xfId="26658"/>
    <cellStyle name="Вывод 2 3 3 2 13" xfId="26659"/>
    <cellStyle name="Вывод 2 3 3 2 14" xfId="26660"/>
    <cellStyle name="Вывод 2 3 3 2 2" xfId="26661"/>
    <cellStyle name="Вывод 2 3 3 2 2 10" xfId="26662"/>
    <cellStyle name="Вывод 2 3 3 2 2 2" xfId="26663"/>
    <cellStyle name="Вывод 2 3 3 2 2 2 2" xfId="26664"/>
    <cellStyle name="Вывод 2 3 3 2 2 2 3" xfId="26665"/>
    <cellStyle name="Вывод 2 3 3 2 2 2 4" xfId="26666"/>
    <cellStyle name="Вывод 2 3 3 2 2 2 5" xfId="26667"/>
    <cellStyle name="Вывод 2 3 3 2 2 2 6" xfId="26668"/>
    <cellStyle name="Вывод 2 3 3 2 2 2 7" xfId="26669"/>
    <cellStyle name="Вывод 2 3 3 2 2 3" xfId="26670"/>
    <cellStyle name="Вывод 2 3 3 2 2 3 2" xfId="26671"/>
    <cellStyle name="Вывод 2 3 3 2 2 3 3" xfId="26672"/>
    <cellStyle name="Вывод 2 3 3 2 2 3 4" xfId="26673"/>
    <cellStyle name="Вывод 2 3 3 2 2 3 5" xfId="26674"/>
    <cellStyle name="Вывод 2 3 3 2 2 3 6" xfId="26675"/>
    <cellStyle name="Вывод 2 3 3 2 2 3 7" xfId="26676"/>
    <cellStyle name="Вывод 2 3 3 2 2 4" xfId="26677"/>
    <cellStyle name="Вывод 2 3 3 2 2 5" xfId="26678"/>
    <cellStyle name="Вывод 2 3 3 2 2 6" xfId="26679"/>
    <cellStyle name="Вывод 2 3 3 2 2 7" xfId="26680"/>
    <cellStyle name="Вывод 2 3 3 2 2 8" xfId="26681"/>
    <cellStyle name="Вывод 2 3 3 2 2 9" xfId="26682"/>
    <cellStyle name="Вывод 2 3 3 2 3" xfId="26683"/>
    <cellStyle name="Вывод 2 3 3 2 3 2" xfId="26684"/>
    <cellStyle name="Вывод 2 3 3 2 3 3" xfId="26685"/>
    <cellStyle name="Вывод 2 3 3 2 3 4" xfId="26686"/>
    <cellStyle name="Вывод 2 3 3 2 3 5" xfId="26687"/>
    <cellStyle name="Вывод 2 3 3 2 3 6" xfId="26688"/>
    <cellStyle name="Вывод 2 3 3 2 3 7" xfId="26689"/>
    <cellStyle name="Вывод 2 3 3 2 4" xfId="26690"/>
    <cellStyle name="Вывод 2 3 3 2 4 2" xfId="26691"/>
    <cellStyle name="Вывод 2 3 3 2 4 3" xfId="26692"/>
    <cellStyle name="Вывод 2 3 3 2 4 4" xfId="26693"/>
    <cellStyle name="Вывод 2 3 3 2 4 5" xfId="26694"/>
    <cellStyle name="Вывод 2 3 3 2 4 6" xfId="26695"/>
    <cellStyle name="Вывод 2 3 3 2 4 7" xfId="26696"/>
    <cellStyle name="Вывод 2 3 3 2 5" xfId="26697"/>
    <cellStyle name="Вывод 2 3 3 2 6" xfId="26698"/>
    <cellStyle name="Вывод 2 3 3 2 7" xfId="26699"/>
    <cellStyle name="Вывод 2 3 3 2 8" xfId="26700"/>
    <cellStyle name="Вывод 2 3 3 2 9" xfId="26701"/>
    <cellStyle name="Вывод 2 3 3 3" xfId="26702"/>
    <cellStyle name="Вывод 2 3 3 3 10" xfId="26703"/>
    <cellStyle name="Вывод 2 3 3 3 11" xfId="26704"/>
    <cellStyle name="Вывод 2 3 3 3 12" xfId="26705"/>
    <cellStyle name="Вывод 2 3 3 3 13" xfId="26706"/>
    <cellStyle name="Вывод 2 3 3 3 14" xfId="26707"/>
    <cellStyle name="Вывод 2 3 3 3 2" xfId="26708"/>
    <cellStyle name="Вывод 2 3 3 3 2 10" xfId="26709"/>
    <cellStyle name="Вывод 2 3 3 3 2 2" xfId="26710"/>
    <cellStyle name="Вывод 2 3 3 3 2 2 2" xfId="26711"/>
    <cellStyle name="Вывод 2 3 3 3 2 2 3" xfId="26712"/>
    <cellStyle name="Вывод 2 3 3 3 2 2 4" xfId="26713"/>
    <cellStyle name="Вывод 2 3 3 3 2 2 5" xfId="26714"/>
    <cellStyle name="Вывод 2 3 3 3 2 2 6" xfId="26715"/>
    <cellStyle name="Вывод 2 3 3 3 2 2 7" xfId="26716"/>
    <cellStyle name="Вывод 2 3 3 3 2 3" xfId="26717"/>
    <cellStyle name="Вывод 2 3 3 3 2 3 2" xfId="26718"/>
    <cellStyle name="Вывод 2 3 3 3 2 3 3" xfId="26719"/>
    <cellStyle name="Вывод 2 3 3 3 2 3 4" xfId="26720"/>
    <cellStyle name="Вывод 2 3 3 3 2 3 5" xfId="26721"/>
    <cellStyle name="Вывод 2 3 3 3 2 3 6" xfId="26722"/>
    <cellStyle name="Вывод 2 3 3 3 2 3 7" xfId="26723"/>
    <cellStyle name="Вывод 2 3 3 3 2 4" xfId="26724"/>
    <cellStyle name="Вывод 2 3 3 3 2 5" xfId="26725"/>
    <cellStyle name="Вывод 2 3 3 3 2 6" xfId="26726"/>
    <cellStyle name="Вывод 2 3 3 3 2 7" xfId="26727"/>
    <cellStyle name="Вывод 2 3 3 3 2 8" xfId="26728"/>
    <cellStyle name="Вывод 2 3 3 3 2 9" xfId="26729"/>
    <cellStyle name="Вывод 2 3 3 3 3" xfId="26730"/>
    <cellStyle name="Вывод 2 3 3 3 3 2" xfId="26731"/>
    <cellStyle name="Вывод 2 3 3 3 3 3" xfId="26732"/>
    <cellStyle name="Вывод 2 3 3 3 3 4" xfId="26733"/>
    <cellStyle name="Вывод 2 3 3 3 3 5" xfId="26734"/>
    <cellStyle name="Вывод 2 3 3 3 3 6" xfId="26735"/>
    <cellStyle name="Вывод 2 3 3 3 3 7" xfId="26736"/>
    <cellStyle name="Вывод 2 3 3 3 4" xfId="26737"/>
    <cellStyle name="Вывод 2 3 3 3 4 2" xfId="26738"/>
    <cellStyle name="Вывод 2 3 3 3 4 3" xfId="26739"/>
    <cellStyle name="Вывод 2 3 3 3 4 4" xfId="26740"/>
    <cellStyle name="Вывод 2 3 3 3 4 5" xfId="26741"/>
    <cellStyle name="Вывод 2 3 3 3 4 6" xfId="26742"/>
    <cellStyle name="Вывод 2 3 3 3 4 7" xfId="26743"/>
    <cellStyle name="Вывод 2 3 3 3 5" xfId="26744"/>
    <cellStyle name="Вывод 2 3 3 3 6" xfId="26745"/>
    <cellStyle name="Вывод 2 3 3 3 7" xfId="26746"/>
    <cellStyle name="Вывод 2 3 3 3 8" xfId="26747"/>
    <cellStyle name="Вывод 2 3 3 3 9" xfId="26748"/>
    <cellStyle name="Вывод 2 3 3 4" xfId="26749"/>
    <cellStyle name="Вывод 2 3 3 4 10" xfId="26750"/>
    <cellStyle name="Вывод 2 3 3 4 11" xfId="26751"/>
    <cellStyle name="Вывод 2 3 3 4 12" xfId="26752"/>
    <cellStyle name="Вывод 2 3 3 4 13" xfId="26753"/>
    <cellStyle name="Вывод 2 3 3 4 14" xfId="26754"/>
    <cellStyle name="Вывод 2 3 3 4 2" xfId="26755"/>
    <cellStyle name="Вывод 2 3 3 4 2 10" xfId="26756"/>
    <cellStyle name="Вывод 2 3 3 4 2 2" xfId="26757"/>
    <cellStyle name="Вывод 2 3 3 4 2 2 2" xfId="26758"/>
    <cellStyle name="Вывод 2 3 3 4 2 2 3" xfId="26759"/>
    <cellStyle name="Вывод 2 3 3 4 2 2 4" xfId="26760"/>
    <cellStyle name="Вывод 2 3 3 4 2 2 5" xfId="26761"/>
    <cellStyle name="Вывод 2 3 3 4 2 2 6" xfId="26762"/>
    <cellStyle name="Вывод 2 3 3 4 2 2 7" xfId="26763"/>
    <cellStyle name="Вывод 2 3 3 4 2 3" xfId="26764"/>
    <cellStyle name="Вывод 2 3 3 4 2 3 2" xfId="26765"/>
    <cellStyle name="Вывод 2 3 3 4 2 3 3" xfId="26766"/>
    <cellStyle name="Вывод 2 3 3 4 2 3 4" xfId="26767"/>
    <cellStyle name="Вывод 2 3 3 4 2 3 5" xfId="26768"/>
    <cellStyle name="Вывод 2 3 3 4 2 3 6" xfId="26769"/>
    <cellStyle name="Вывод 2 3 3 4 2 3 7" xfId="26770"/>
    <cellStyle name="Вывод 2 3 3 4 2 4" xfId="26771"/>
    <cellStyle name="Вывод 2 3 3 4 2 5" xfId="26772"/>
    <cellStyle name="Вывод 2 3 3 4 2 6" xfId="26773"/>
    <cellStyle name="Вывод 2 3 3 4 2 7" xfId="26774"/>
    <cellStyle name="Вывод 2 3 3 4 2 8" xfId="26775"/>
    <cellStyle name="Вывод 2 3 3 4 2 9" xfId="26776"/>
    <cellStyle name="Вывод 2 3 3 4 3" xfId="26777"/>
    <cellStyle name="Вывод 2 3 3 4 3 2" xfId="26778"/>
    <cellStyle name="Вывод 2 3 3 4 3 3" xfId="26779"/>
    <cellStyle name="Вывод 2 3 3 4 3 4" xfId="26780"/>
    <cellStyle name="Вывод 2 3 3 4 3 5" xfId="26781"/>
    <cellStyle name="Вывод 2 3 3 4 3 6" xfId="26782"/>
    <cellStyle name="Вывод 2 3 3 4 3 7" xfId="26783"/>
    <cellStyle name="Вывод 2 3 3 4 4" xfId="26784"/>
    <cellStyle name="Вывод 2 3 3 4 4 2" xfId="26785"/>
    <cellStyle name="Вывод 2 3 3 4 4 3" xfId="26786"/>
    <cellStyle name="Вывод 2 3 3 4 4 4" xfId="26787"/>
    <cellStyle name="Вывод 2 3 3 4 4 5" xfId="26788"/>
    <cellStyle name="Вывод 2 3 3 4 4 6" xfId="26789"/>
    <cellStyle name="Вывод 2 3 3 4 4 7" xfId="26790"/>
    <cellStyle name="Вывод 2 3 3 4 5" xfId="26791"/>
    <cellStyle name="Вывод 2 3 3 4 6" xfId="26792"/>
    <cellStyle name="Вывод 2 3 3 4 7" xfId="26793"/>
    <cellStyle name="Вывод 2 3 3 4 8" xfId="26794"/>
    <cellStyle name="Вывод 2 3 3 4 9" xfId="26795"/>
    <cellStyle name="Вывод 2 3 3 5" xfId="26796"/>
    <cellStyle name="Вывод 2 3 3 5 10" xfId="26797"/>
    <cellStyle name="Вывод 2 3 3 5 11" xfId="26798"/>
    <cellStyle name="Вывод 2 3 3 5 12" xfId="26799"/>
    <cellStyle name="Вывод 2 3 3 5 13" xfId="26800"/>
    <cellStyle name="Вывод 2 3 3 5 14" xfId="26801"/>
    <cellStyle name="Вывод 2 3 3 5 2" xfId="26802"/>
    <cellStyle name="Вывод 2 3 3 5 2 10" xfId="26803"/>
    <cellStyle name="Вывод 2 3 3 5 2 2" xfId="26804"/>
    <cellStyle name="Вывод 2 3 3 5 2 2 2" xfId="26805"/>
    <cellStyle name="Вывод 2 3 3 5 2 2 3" xfId="26806"/>
    <cellStyle name="Вывод 2 3 3 5 2 2 4" xfId="26807"/>
    <cellStyle name="Вывод 2 3 3 5 2 2 5" xfId="26808"/>
    <cellStyle name="Вывод 2 3 3 5 2 2 6" xfId="26809"/>
    <cellStyle name="Вывод 2 3 3 5 2 2 7" xfId="26810"/>
    <cellStyle name="Вывод 2 3 3 5 2 3" xfId="26811"/>
    <cellStyle name="Вывод 2 3 3 5 2 3 2" xfId="26812"/>
    <cellStyle name="Вывод 2 3 3 5 2 3 3" xfId="26813"/>
    <cellStyle name="Вывод 2 3 3 5 2 3 4" xfId="26814"/>
    <cellStyle name="Вывод 2 3 3 5 2 3 5" xfId="26815"/>
    <cellStyle name="Вывод 2 3 3 5 2 3 6" xfId="26816"/>
    <cellStyle name="Вывод 2 3 3 5 2 3 7" xfId="26817"/>
    <cellStyle name="Вывод 2 3 3 5 2 4" xfId="26818"/>
    <cellStyle name="Вывод 2 3 3 5 2 5" xfId="26819"/>
    <cellStyle name="Вывод 2 3 3 5 2 6" xfId="26820"/>
    <cellStyle name="Вывод 2 3 3 5 2 7" xfId="26821"/>
    <cellStyle name="Вывод 2 3 3 5 2 8" xfId="26822"/>
    <cellStyle name="Вывод 2 3 3 5 2 9" xfId="26823"/>
    <cellStyle name="Вывод 2 3 3 5 3" xfId="26824"/>
    <cellStyle name="Вывод 2 3 3 5 3 2" xfId="26825"/>
    <cellStyle name="Вывод 2 3 3 5 3 3" xfId="26826"/>
    <cellStyle name="Вывод 2 3 3 5 3 4" xfId="26827"/>
    <cellStyle name="Вывод 2 3 3 5 3 5" xfId="26828"/>
    <cellStyle name="Вывод 2 3 3 5 3 6" xfId="26829"/>
    <cellStyle name="Вывод 2 3 3 5 3 7" xfId="26830"/>
    <cellStyle name="Вывод 2 3 3 5 4" xfId="26831"/>
    <cellStyle name="Вывод 2 3 3 5 4 2" xfId="26832"/>
    <cellStyle name="Вывод 2 3 3 5 4 3" xfId="26833"/>
    <cellStyle name="Вывод 2 3 3 5 4 4" xfId="26834"/>
    <cellStyle name="Вывод 2 3 3 5 4 5" xfId="26835"/>
    <cellStyle name="Вывод 2 3 3 5 4 6" xfId="26836"/>
    <cellStyle name="Вывод 2 3 3 5 4 7" xfId="26837"/>
    <cellStyle name="Вывод 2 3 3 5 5" xfId="26838"/>
    <cellStyle name="Вывод 2 3 3 5 6" xfId="26839"/>
    <cellStyle name="Вывод 2 3 3 5 7" xfId="26840"/>
    <cellStyle name="Вывод 2 3 3 5 8" xfId="26841"/>
    <cellStyle name="Вывод 2 3 3 5 9" xfId="26842"/>
    <cellStyle name="Вывод 2 3 3 6" xfId="26843"/>
    <cellStyle name="Вывод 2 3 3 6 10" xfId="26844"/>
    <cellStyle name="Вывод 2 3 3 6 2" xfId="26845"/>
    <cellStyle name="Вывод 2 3 3 6 2 2" xfId="26846"/>
    <cellStyle name="Вывод 2 3 3 6 2 3" xfId="26847"/>
    <cellStyle name="Вывод 2 3 3 6 2 4" xfId="26848"/>
    <cellStyle name="Вывод 2 3 3 6 2 5" xfId="26849"/>
    <cellStyle name="Вывод 2 3 3 6 2 6" xfId="26850"/>
    <cellStyle name="Вывод 2 3 3 6 2 7" xfId="26851"/>
    <cellStyle name="Вывод 2 3 3 6 3" xfId="26852"/>
    <cellStyle name="Вывод 2 3 3 6 3 2" xfId="26853"/>
    <cellStyle name="Вывод 2 3 3 6 3 3" xfId="26854"/>
    <cellStyle name="Вывод 2 3 3 6 3 4" xfId="26855"/>
    <cellStyle name="Вывод 2 3 3 6 3 5" xfId="26856"/>
    <cellStyle name="Вывод 2 3 3 6 3 6" xfId="26857"/>
    <cellStyle name="Вывод 2 3 3 6 3 7" xfId="26858"/>
    <cellStyle name="Вывод 2 3 3 6 4" xfId="26859"/>
    <cellStyle name="Вывод 2 3 3 6 5" xfId="26860"/>
    <cellStyle name="Вывод 2 3 3 6 6" xfId="26861"/>
    <cellStyle name="Вывод 2 3 3 6 7" xfId="26862"/>
    <cellStyle name="Вывод 2 3 3 6 8" xfId="26863"/>
    <cellStyle name="Вывод 2 3 3 6 9" xfId="26864"/>
    <cellStyle name="Вывод 2 3 3 7" xfId="26865"/>
    <cellStyle name="Вывод 2 3 3 7 2" xfId="26866"/>
    <cellStyle name="Вывод 2 3 3 7 3" xfId="26867"/>
    <cellStyle name="Вывод 2 3 3 7 4" xfId="26868"/>
    <cellStyle name="Вывод 2 3 3 7 5" xfId="26869"/>
    <cellStyle name="Вывод 2 3 3 7 6" xfId="26870"/>
    <cellStyle name="Вывод 2 3 3 7 7" xfId="26871"/>
    <cellStyle name="Вывод 2 3 3 8" xfId="26872"/>
    <cellStyle name="Вывод 2 3 3 8 2" xfId="26873"/>
    <cellStyle name="Вывод 2 3 3 8 3" xfId="26874"/>
    <cellStyle name="Вывод 2 3 3 8 4" xfId="26875"/>
    <cellStyle name="Вывод 2 3 3 8 5" xfId="26876"/>
    <cellStyle name="Вывод 2 3 3 8 6" xfId="26877"/>
    <cellStyle name="Вывод 2 3 3 8 7" xfId="26878"/>
    <cellStyle name="Вывод 2 3 3 9" xfId="26879"/>
    <cellStyle name="Вывод 2 3 4" xfId="26880"/>
    <cellStyle name="Вывод 2 3 4 10" xfId="26881"/>
    <cellStyle name="Вывод 2 3 4 11" xfId="26882"/>
    <cellStyle name="Вывод 2 3 4 12" xfId="26883"/>
    <cellStyle name="Вывод 2 3 4 13" xfId="26884"/>
    <cellStyle name="Вывод 2 3 4 14" xfId="26885"/>
    <cellStyle name="Вывод 2 3 4 15" xfId="26886"/>
    <cellStyle name="Вывод 2 3 4 16" xfId="26887"/>
    <cellStyle name="Вывод 2 3 4 17" xfId="26888"/>
    <cellStyle name="Вывод 2 3 4 18" xfId="26889"/>
    <cellStyle name="Вывод 2 3 4 2" xfId="26890"/>
    <cellStyle name="Вывод 2 3 4 2 10" xfId="26891"/>
    <cellStyle name="Вывод 2 3 4 2 11" xfId="26892"/>
    <cellStyle name="Вывод 2 3 4 2 12" xfId="26893"/>
    <cellStyle name="Вывод 2 3 4 2 13" xfId="26894"/>
    <cellStyle name="Вывод 2 3 4 2 14" xfId="26895"/>
    <cellStyle name="Вывод 2 3 4 2 2" xfId="26896"/>
    <cellStyle name="Вывод 2 3 4 2 2 10" xfId="26897"/>
    <cellStyle name="Вывод 2 3 4 2 2 2" xfId="26898"/>
    <cellStyle name="Вывод 2 3 4 2 2 2 2" xfId="26899"/>
    <cellStyle name="Вывод 2 3 4 2 2 2 3" xfId="26900"/>
    <cellStyle name="Вывод 2 3 4 2 2 2 4" xfId="26901"/>
    <cellStyle name="Вывод 2 3 4 2 2 2 5" xfId="26902"/>
    <cellStyle name="Вывод 2 3 4 2 2 2 6" xfId="26903"/>
    <cellStyle name="Вывод 2 3 4 2 2 2 7" xfId="26904"/>
    <cellStyle name="Вывод 2 3 4 2 2 3" xfId="26905"/>
    <cellStyle name="Вывод 2 3 4 2 2 3 2" xfId="26906"/>
    <cellStyle name="Вывод 2 3 4 2 2 3 3" xfId="26907"/>
    <cellStyle name="Вывод 2 3 4 2 2 3 4" xfId="26908"/>
    <cellStyle name="Вывод 2 3 4 2 2 3 5" xfId="26909"/>
    <cellStyle name="Вывод 2 3 4 2 2 3 6" xfId="26910"/>
    <cellStyle name="Вывод 2 3 4 2 2 3 7" xfId="26911"/>
    <cellStyle name="Вывод 2 3 4 2 2 4" xfId="26912"/>
    <cellStyle name="Вывод 2 3 4 2 2 5" xfId="26913"/>
    <cellStyle name="Вывод 2 3 4 2 2 6" xfId="26914"/>
    <cellStyle name="Вывод 2 3 4 2 2 7" xfId="26915"/>
    <cellStyle name="Вывод 2 3 4 2 2 8" xfId="26916"/>
    <cellStyle name="Вывод 2 3 4 2 2 9" xfId="26917"/>
    <cellStyle name="Вывод 2 3 4 2 3" xfId="26918"/>
    <cellStyle name="Вывод 2 3 4 2 3 2" xfId="26919"/>
    <cellStyle name="Вывод 2 3 4 2 3 3" xfId="26920"/>
    <cellStyle name="Вывод 2 3 4 2 3 4" xfId="26921"/>
    <cellStyle name="Вывод 2 3 4 2 3 5" xfId="26922"/>
    <cellStyle name="Вывод 2 3 4 2 3 6" xfId="26923"/>
    <cellStyle name="Вывод 2 3 4 2 3 7" xfId="26924"/>
    <cellStyle name="Вывод 2 3 4 2 4" xfId="26925"/>
    <cellStyle name="Вывод 2 3 4 2 4 2" xfId="26926"/>
    <cellStyle name="Вывод 2 3 4 2 4 3" xfId="26927"/>
    <cellStyle name="Вывод 2 3 4 2 4 4" xfId="26928"/>
    <cellStyle name="Вывод 2 3 4 2 4 5" xfId="26929"/>
    <cellStyle name="Вывод 2 3 4 2 4 6" xfId="26930"/>
    <cellStyle name="Вывод 2 3 4 2 4 7" xfId="26931"/>
    <cellStyle name="Вывод 2 3 4 2 5" xfId="26932"/>
    <cellStyle name="Вывод 2 3 4 2 6" xfId="26933"/>
    <cellStyle name="Вывод 2 3 4 2 7" xfId="26934"/>
    <cellStyle name="Вывод 2 3 4 2 8" xfId="26935"/>
    <cellStyle name="Вывод 2 3 4 2 9" xfId="26936"/>
    <cellStyle name="Вывод 2 3 4 3" xfId="26937"/>
    <cellStyle name="Вывод 2 3 4 3 10" xfId="26938"/>
    <cellStyle name="Вывод 2 3 4 3 11" xfId="26939"/>
    <cellStyle name="Вывод 2 3 4 3 12" xfId="26940"/>
    <cellStyle name="Вывод 2 3 4 3 13" xfId="26941"/>
    <cellStyle name="Вывод 2 3 4 3 14" xfId="26942"/>
    <cellStyle name="Вывод 2 3 4 3 2" xfId="26943"/>
    <cellStyle name="Вывод 2 3 4 3 2 10" xfId="26944"/>
    <cellStyle name="Вывод 2 3 4 3 2 2" xfId="26945"/>
    <cellStyle name="Вывод 2 3 4 3 2 2 2" xfId="26946"/>
    <cellStyle name="Вывод 2 3 4 3 2 2 3" xfId="26947"/>
    <cellStyle name="Вывод 2 3 4 3 2 2 4" xfId="26948"/>
    <cellStyle name="Вывод 2 3 4 3 2 2 5" xfId="26949"/>
    <cellStyle name="Вывод 2 3 4 3 2 2 6" xfId="26950"/>
    <cellStyle name="Вывод 2 3 4 3 2 2 7" xfId="26951"/>
    <cellStyle name="Вывод 2 3 4 3 2 3" xfId="26952"/>
    <cellStyle name="Вывод 2 3 4 3 2 3 2" xfId="26953"/>
    <cellStyle name="Вывод 2 3 4 3 2 3 3" xfId="26954"/>
    <cellStyle name="Вывод 2 3 4 3 2 3 4" xfId="26955"/>
    <cellStyle name="Вывод 2 3 4 3 2 3 5" xfId="26956"/>
    <cellStyle name="Вывод 2 3 4 3 2 3 6" xfId="26957"/>
    <cellStyle name="Вывод 2 3 4 3 2 3 7" xfId="26958"/>
    <cellStyle name="Вывод 2 3 4 3 2 4" xfId="26959"/>
    <cellStyle name="Вывод 2 3 4 3 2 5" xfId="26960"/>
    <cellStyle name="Вывод 2 3 4 3 2 6" xfId="26961"/>
    <cellStyle name="Вывод 2 3 4 3 2 7" xfId="26962"/>
    <cellStyle name="Вывод 2 3 4 3 2 8" xfId="26963"/>
    <cellStyle name="Вывод 2 3 4 3 2 9" xfId="26964"/>
    <cellStyle name="Вывод 2 3 4 3 3" xfId="26965"/>
    <cellStyle name="Вывод 2 3 4 3 3 2" xfId="26966"/>
    <cellStyle name="Вывод 2 3 4 3 3 3" xfId="26967"/>
    <cellStyle name="Вывод 2 3 4 3 3 4" xfId="26968"/>
    <cellStyle name="Вывод 2 3 4 3 3 5" xfId="26969"/>
    <cellStyle name="Вывод 2 3 4 3 3 6" xfId="26970"/>
    <cellStyle name="Вывод 2 3 4 3 3 7" xfId="26971"/>
    <cellStyle name="Вывод 2 3 4 3 4" xfId="26972"/>
    <cellStyle name="Вывод 2 3 4 3 4 2" xfId="26973"/>
    <cellStyle name="Вывод 2 3 4 3 4 3" xfId="26974"/>
    <cellStyle name="Вывод 2 3 4 3 4 4" xfId="26975"/>
    <cellStyle name="Вывод 2 3 4 3 4 5" xfId="26976"/>
    <cellStyle name="Вывод 2 3 4 3 4 6" xfId="26977"/>
    <cellStyle name="Вывод 2 3 4 3 4 7" xfId="26978"/>
    <cellStyle name="Вывод 2 3 4 3 5" xfId="26979"/>
    <cellStyle name="Вывод 2 3 4 3 6" xfId="26980"/>
    <cellStyle name="Вывод 2 3 4 3 7" xfId="26981"/>
    <cellStyle name="Вывод 2 3 4 3 8" xfId="26982"/>
    <cellStyle name="Вывод 2 3 4 3 9" xfId="26983"/>
    <cellStyle name="Вывод 2 3 4 4" xfId="26984"/>
    <cellStyle name="Вывод 2 3 4 4 10" xfId="26985"/>
    <cellStyle name="Вывод 2 3 4 4 11" xfId="26986"/>
    <cellStyle name="Вывод 2 3 4 4 12" xfId="26987"/>
    <cellStyle name="Вывод 2 3 4 4 13" xfId="26988"/>
    <cellStyle name="Вывод 2 3 4 4 14" xfId="26989"/>
    <cellStyle name="Вывод 2 3 4 4 2" xfId="26990"/>
    <cellStyle name="Вывод 2 3 4 4 2 10" xfId="26991"/>
    <cellStyle name="Вывод 2 3 4 4 2 2" xfId="26992"/>
    <cellStyle name="Вывод 2 3 4 4 2 2 2" xfId="26993"/>
    <cellStyle name="Вывод 2 3 4 4 2 2 3" xfId="26994"/>
    <cellStyle name="Вывод 2 3 4 4 2 2 4" xfId="26995"/>
    <cellStyle name="Вывод 2 3 4 4 2 2 5" xfId="26996"/>
    <cellStyle name="Вывод 2 3 4 4 2 2 6" xfId="26997"/>
    <cellStyle name="Вывод 2 3 4 4 2 2 7" xfId="26998"/>
    <cellStyle name="Вывод 2 3 4 4 2 3" xfId="26999"/>
    <cellStyle name="Вывод 2 3 4 4 2 3 2" xfId="27000"/>
    <cellStyle name="Вывод 2 3 4 4 2 3 3" xfId="27001"/>
    <cellStyle name="Вывод 2 3 4 4 2 3 4" xfId="27002"/>
    <cellStyle name="Вывод 2 3 4 4 2 3 5" xfId="27003"/>
    <cellStyle name="Вывод 2 3 4 4 2 3 6" xfId="27004"/>
    <cellStyle name="Вывод 2 3 4 4 2 3 7" xfId="27005"/>
    <cellStyle name="Вывод 2 3 4 4 2 4" xfId="27006"/>
    <cellStyle name="Вывод 2 3 4 4 2 5" xfId="27007"/>
    <cellStyle name="Вывод 2 3 4 4 2 6" xfId="27008"/>
    <cellStyle name="Вывод 2 3 4 4 2 7" xfId="27009"/>
    <cellStyle name="Вывод 2 3 4 4 2 8" xfId="27010"/>
    <cellStyle name="Вывод 2 3 4 4 2 9" xfId="27011"/>
    <cellStyle name="Вывод 2 3 4 4 3" xfId="27012"/>
    <cellStyle name="Вывод 2 3 4 4 3 2" xfId="27013"/>
    <cellStyle name="Вывод 2 3 4 4 3 3" xfId="27014"/>
    <cellStyle name="Вывод 2 3 4 4 3 4" xfId="27015"/>
    <cellStyle name="Вывод 2 3 4 4 3 5" xfId="27016"/>
    <cellStyle name="Вывод 2 3 4 4 3 6" xfId="27017"/>
    <cellStyle name="Вывод 2 3 4 4 3 7" xfId="27018"/>
    <cellStyle name="Вывод 2 3 4 4 4" xfId="27019"/>
    <cellStyle name="Вывод 2 3 4 4 4 2" xfId="27020"/>
    <cellStyle name="Вывод 2 3 4 4 4 3" xfId="27021"/>
    <cellStyle name="Вывод 2 3 4 4 4 4" xfId="27022"/>
    <cellStyle name="Вывод 2 3 4 4 4 5" xfId="27023"/>
    <cellStyle name="Вывод 2 3 4 4 4 6" xfId="27024"/>
    <cellStyle name="Вывод 2 3 4 4 4 7" xfId="27025"/>
    <cellStyle name="Вывод 2 3 4 4 5" xfId="27026"/>
    <cellStyle name="Вывод 2 3 4 4 6" xfId="27027"/>
    <cellStyle name="Вывод 2 3 4 4 7" xfId="27028"/>
    <cellStyle name="Вывод 2 3 4 4 8" xfId="27029"/>
    <cellStyle name="Вывод 2 3 4 4 9" xfId="27030"/>
    <cellStyle name="Вывод 2 3 4 5" xfId="27031"/>
    <cellStyle name="Вывод 2 3 4 5 10" xfId="27032"/>
    <cellStyle name="Вывод 2 3 4 5 11" xfId="27033"/>
    <cellStyle name="Вывод 2 3 4 5 12" xfId="27034"/>
    <cellStyle name="Вывод 2 3 4 5 13" xfId="27035"/>
    <cellStyle name="Вывод 2 3 4 5 14" xfId="27036"/>
    <cellStyle name="Вывод 2 3 4 5 2" xfId="27037"/>
    <cellStyle name="Вывод 2 3 4 5 2 10" xfId="27038"/>
    <cellStyle name="Вывод 2 3 4 5 2 2" xfId="27039"/>
    <cellStyle name="Вывод 2 3 4 5 2 2 2" xfId="27040"/>
    <cellStyle name="Вывод 2 3 4 5 2 2 3" xfId="27041"/>
    <cellStyle name="Вывод 2 3 4 5 2 2 4" xfId="27042"/>
    <cellStyle name="Вывод 2 3 4 5 2 2 5" xfId="27043"/>
    <cellStyle name="Вывод 2 3 4 5 2 2 6" xfId="27044"/>
    <cellStyle name="Вывод 2 3 4 5 2 2 7" xfId="27045"/>
    <cellStyle name="Вывод 2 3 4 5 2 3" xfId="27046"/>
    <cellStyle name="Вывод 2 3 4 5 2 3 2" xfId="27047"/>
    <cellStyle name="Вывод 2 3 4 5 2 3 3" xfId="27048"/>
    <cellStyle name="Вывод 2 3 4 5 2 3 4" xfId="27049"/>
    <cellStyle name="Вывод 2 3 4 5 2 3 5" xfId="27050"/>
    <cellStyle name="Вывод 2 3 4 5 2 3 6" xfId="27051"/>
    <cellStyle name="Вывод 2 3 4 5 2 3 7" xfId="27052"/>
    <cellStyle name="Вывод 2 3 4 5 2 4" xfId="27053"/>
    <cellStyle name="Вывод 2 3 4 5 2 5" xfId="27054"/>
    <cellStyle name="Вывод 2 3 4 5 2 6" xfId="27055"/>
    <cellStyle name="Вывод 2 3 4 5 2 7" xfId="27056"/>
    <cellStyle name="Вывод 2 3 4 5 2 8" xfId="27057"/>
    <cellStyle name="Вывод 2 3 4 5 2 9" xfId="27058"/>
    <cellStyle name="Вывод 2 3 4 5 3" xfId="27059"/>
    <cellStyle name="Вывод 2 3 4 5 3 2" xfId="27060"/>
    <cellStyle name="Вывод 2 3 4 5 3 3" xfId="27061"/>
    <cellStyle name="Вывод 2 3 4 5 3 4" xfId="27062"/>
    <cellStyle name="Вывод 2 3 4 5 3 5" xfId="27063"/>
    <cellStyle name="Вывод 2 3 4 5 3 6" xfId="27064"/>
    <cellStyle name="Вывод 2 3 4 5 3 7" xfId="27065"/>
    <cellStyle name="Вывод 2 3 4 5 4" xfId="27066"/>
    <cellStyle name="Вывод 2 3 4 5 4 2" xfId="27067"/>
    <cellStyle name="Вывод 2 3 4 5 4 3" xfId="27068"/>
    <cellStyle name="Вывод 2 3 4 5 4 4" xfId="27069"/>
    <cellStyle name="Вывод 2 3 4 5 4 5" xfId="27070"/>
    <cellStyle name="Вывод 2 3 4 5 4 6" xfId="27071"/>
    <cellStyle name="Вывод 2 3 4 5 4 7" xfId="27072"/>
    <cellStyle name="Вывод 2 3 4 5 5" xfId="27073"/>
    <cellStyle name="Вывод 2 3 4 5 6" xfId="27074"/>
    <cellStyle name="Вывод 2 3 4 5 7" xfId="27075"/>
    <cellStyle name="Вывод 2 3 4 5 8" xfId="27076"/>
    <cellStyle name="Вывод 2 3 4 5 9" xfId="27077"/>
    <cellStyle name="Вывод 2 3 4 6" xfId="27078"/>
    <cellStyle name="Вывод 2 3 4 6 10" xfId="27079"/>
    <cellStyle name="Вывод 2 3 4 6 2" xfId="27080"/>
    <cellStyle name="Вывод 2 3 4 6 2 2" xfId="27081"/>
    <cellStyle name="Вывод 2 3 4 6 2 3" xfId="27082"/>
    <cellStyle name="Вывод 2 3 4 6 2 4" xfId="27083"/>
    <cellStyle name="Вывод 2 3 4 6 2 5" xfId="27084"/>
    <cellStyle name="Вывод 2 3 4 6 2 6" xfId="27085"/>
    <cellStyle name="Вывод 2 3 4 6 2 7" xfId="27086"/>
    <cellStyle name="Вывод 2 3 4 6 3" xfId="27087"/>
    <cellStyle name="Вывод 2 3 4 6 3 2" xfId="27088"/>
    <cellStyle name="Вывод 2 3 4 6 3 3" xfId="27089"/>
    <cellStyle name="Вывод 2 3 4 6 3 4" xfId="27090"/>
    <cellStyle name="Вывод 2 3 4 6 3 5" xfId="27091"/>
    <cellStyle name="Вывод 2 3 4 6 3 6" xfId="27092"/>
    <cellStyle name="Вывод 2 3 4 6 3 7" xfId="27093"/>
    <cellStyle name="Вывод 2 3 4 6 4" xfId="27094"/>
    <cellStyle name="Вывод 2 3 4 6 5" xfId="27095"/>
    <cellStyle name="Вывод 2 3 4 6 6" xfId="27096"/>
    <cellStyle name="Вывод 2 3 4 6 7" xfId="27097"/>
    <cellStyle name="Вывод 2 3 4 6 8" xfId="27098"/>
    <cellStyle name="Вывод 2 3 4 6 9" xfId="27099"/>
    <cellStyle name="Вывод 2 3 4 7" xfId="27100"/>
    <cellStyle name="Вывод 2 3 4 7 2" xfId="27101"/>
    <cellStyle name="Вывод 2 3 4 7 3" xfId="27102"/>
    <cellStyle name="Вывод 2 3 4 7 4" xfId="27103"/>
    <cellStyle name="Вывод 2 3 4 7 5" xfId="27104"/>
    <cellStyle name="Вывод 2 3 4 7 6" xfId="27105"/>
    <cellStyle name="Вывод 2 3 4 7 7" xfId="27106"/>
    <cellStyle name="Вывод 2 3 4 8" xfId="27107"/>
    <cellStyle name="Вывод 2 3 4 8 2" xfId="27108"/>
    <cellStyle name="Вывод 2 3 4 8 3" xfId="27109"/>
    <cellStyle name="Вывод 2 3 4 8 4" xfId="27110"/>
    <cellStyle name="Вывод 2 3 4 8 5" xfId="27111"/>
    <cellStyle name="Вывод 2 3 4 8 6" xfId="27112"/>
    <cellStyle name="Вывод 2 3 4 8 7" xfId="27113"/>
    <cellStyle name="Вывод 2 3 4 9" xfId="27114"/>
    <cellStyle name="Вывод 2 3 5" xfId="27115"/>
    <cellStyle name="Вывод 2 3 5 10" xfId="27116"/>
    <cellStyle name="Вывод 2 3 5 11" xfId="27117"/>
    <cellStyle name="Вывод 2 3 5 12" xfId="27118"/>
    <cellStyle name="Вывод 2 3 5 13" xfId="27119"/>
    <cellStyle name="Вывод 2 3 5 14" xfId="27120"/>
    <cellStyle name="Вывод 2 3 5 2" xfId="27121"/>
    <cellStyle name="Вывод 2 3 5 2 10" xfId="27122"/>
    <cellStyle name="Вывод 2 3 5 2 2" xfId="27123"/>
    <cellStyle name="Вывод 2 3 5 2 2 2" xfId="27124"/>
    <cellStyle name="Вывод 2 3 5 2 2 3" xfId="27125"/>
    <cellStyle name="Вывод 2 3 5 2 2 4" xfId="27126"/>
    <cellStyle name="Вывод 2 3 5 2 2 5" xfId="27127"/>
    <cellStyle name="Вывод 2 3 5 2 2 6" xfId="27128"/>
    <cellStyle name="Вывод 2 3 5 2 2 7" xfId="27129"/>
    <cellStyle name="Вывод 2 3 5 2 3" xfId="27130"/>
    <cellStyle name="Вывод 2 3 5 2 3 2" xfId="27131"/>
    <cellStyle name="Вывод 2 3 5 2 3 3" xfId="27132"/>
    <cellStyle name="Вывод 2 3 5 2 3 4" xfId="27133"/>
    <cellStyle name="Вывод 2 3 5 2 3 5" xfId="27134"/>
    <cellStyle name="Вывод 2 3 5 2 3 6" xfId="27135"/>
    <cellStyle name="Вывод 2 3 5 2 3 7" xfId="27136"/>
    <cellStyle name="Вывод 2 3 5 2 4" xfId="27137"/>
    <cellStyle name="Вывод 2 3 5 2 5" xfId="27138"/>
    <cellStyle name="Вывод 2 3 5 2 6" xfId="27139"/>
    <cellStyle name="Вывод 2 3 5 2 7" xfId="27140"/>
    <cellStyle name="Вывод 2 3 5 2 8" xfId="27141"/>
    <cellStyle name="Вывод 2 3 5 2 9" xfId="27142"/>
    <cellStyle name="Вывод 2 3 5 3" xfId="27143"/>
    <cellStyle name="Вывод 2 3 5 3 2" xfId="27144"/>
    <cellStyle name="Вывод 2 3 5 3 3" xfId="27145"/>
    <cellStyle name="Вывод 2 3 5 3 4" xfId="27146"/>
    <cellStyle name="Вывод 2 3 5 3 5" xfId="27147"/>
    <cellStyle name="Вывод 2 3 5 3 6" xfId="27148"/>
    <cellStyle name="Вывод 2 3 5 3 7" xfId="27149"/>
    <cellStyle name="Вывод 2 3 5 4" xfId="27150"/>
    <cellStyle name="Вывод 2 3 5 4 2" xfId="27151"/>
    <cellStyle name="Вывод 2 3 5 4 3" xfId="27152"/>
    <cellStyle name="Вывод 2 3 5 4 4" xfId="27153"/>
    <cellStyle name="Вывод 2 3 5 4 5" xfId="27154"/>
    <cellStyle name="Вывод 2 3 5 4 6" xfId="27155"/>
    <cellStyle name="Вывод 2 3 5 4 7" xfId="27156"/>
    <cellStyle name="Вывод 2 3 5 5" xfId="27157"/>
    <cellStyle name="Вывод 2 3 5 6" xfId="27158"/>
    <cellStyle name="Вывод 2 3 5 7" xfId="27159"/>
    <cellStyle name="Вывод 2 3 5 8" xfId="27160"/>
    <cellStyle name="Вывод 2 3 5 9" xfId="27161"/>
    <cellStyle name="Вывод 2 3 6" xfId="27162"/>
    <cellStyle name="Вывод 2 3 6 10" xfId="27163"/>
    <cellStyle name="Вывод 2 3 6 2" xfId="27164"/>
    <cellStyle name="Вывод 2 3 6 2 2" xfId="27165"/>
    <cellStyle name="Вывод 2 3 6 2 3" xfId="27166"/>
    <cellStyle name="Вывод 2 3 6 2 4" xfId="27167"/>
    <cellStyle name="Вывод 2 3 6 2 5" xfId="27168"/>
    <cellStyle name="Вывод 2 3 6 2 6" xfId="27169"/>
    <cellStyle name="Вывод 2 3 6 2 7" xfId="27170"/>
    <cellStyle name="Вывод 2 3 6 3" xfId="27171"/>
    <cellStyle name="Вывод 2 3 6 3 2" xfId="27172"/>
    <cellStyle name="Вывод 2 3 6 3 3" xfId="27173"/>
    <cellStyle name="Вывод 2 3 6 3 4" xfId="27174"/>
    <cellStyle name="Вывод 2 3 6 3 5" xfId="27175"/>
    <cellStyle name="Вывод 2 3 6 3 6" xfId="27176"/>
    <cellStyle name="Вывод 2 3 6 3 7" xfId="27177"/>
    <cellStyle name="Вывод 2 3 6 4" xfId="27178"/>
    <cellStyle name="Вывод 2 3 6 5" xfId="27179"/>
    <cellStyle name="Вывод 2 3 6 6" xfId="27180"/>
    <cellStyle name="Вывод 2 3 6 7" xfId="27181"/>
    <cellStyle name="Вывод 2 3 6 8" xfId="27182"/>
    <cellStyle name="Вывод 2 3 6 9" xfId="27183"/>
    <cellStyle name="Вывод 2 3 7" xfId="27184"/>
    <cellStyle name="Вывод 2 3 8" xfId="27185"/>
    <cellStyle name="Вывод 2 3 9" xfId="27186"/>
    <cellStyle name="Вывод 2 4" xfId="27187"/>
    <cellStyle name="Вывод 2 4 10" xfId="27188"/>
    <cellStyle name="Вывод 2 4 11" xfId="27189"/>
    <cellStyle name="Вывод 2 4 12" xfId="27190"/>
    <cellStyle name="Вывод 2 4 13" xfId="27191"/>
    <cellStyle name="Вывод 2 4 14" xfId="27192"/>
    <cellStyle name="Вывод 2 4 15" xfId="27193"/>
    <cellStyle name="Вывод 2 4 16" xfId="27194"/>
    <cellStyle name="Вывод 2 4 17" xfId="27195"/>
    <cellStyle name="Вывод 2 4 18" xfId="27196"/>
    <cellStyle name="Вывод 2 4 2" xfId="27197"/>
    <cellStyle name="Вывод 2 4 2 10" xfId="27198"/>
    <cellStyle name="Вывод 2 4 2 11" xfId="27199"/>
    <cellStyle name="Вывод 2 4 2 12" xfId="27200"/>
    <cellStyle name="Вывод 2 4 2 13" xfId="27201"/>
    <cellStyle name="Вывод 2 4 2 14" xfId="27202"/>
    <cellStyle name="Вывод 2 4 2 2" xfId="27203"/>
    <cellStyle name="Вывод 2 4 2 2 10" xfId="27204"/>
    <cellStyle name="Вывод 2 4 2 2 2" xfId="27205"/>
    <cellStyle name="Вывод 2 4 2 2 2 2" xfId="27206"/>
    <cellStyle name="Вывод 2 4 2 2 2 3" xfId="27207"/>
    <cellStyle name="Вывод 2 4 2 2 2 4" xfId="27208"/>
    <cellStyle name="Вывод 2 4 2 2 2 5" xfId="27209"/>
    <cellStyle name="Вывод 2 4 2 2 2 6" xfId="27210"/>
    <cellStyle name="Вывод 2 4 2 2 2 7" xfId="27211"/>
    <cellStyle name="Вывод 2 4 2 2 3" xfId="27212"/>
    <cellStyle name="Вывод 2 4 2 2 3 2" xfId="27213"/>
    <cellStyle name="Вывод 2 4 2 2 3 3" xfId="27214"/>
    <cellStyle name="Вывод 2 4 2 2 3 4" xfId="27215"/>
    <cellStyle name="Вывод 2 4 2 2 3 5" xfId="27216"/>
    <cellStyle name="Вывод 2 4 2 2 3 6" xfId="27217"/>
    <cellStyle name="Вывод 2 4 2 2 3 7" xfId="27218"/>
    <cellStyle name="Вывод 2 4 2 2 4" xfId="27219"/>
    <cellStyle name="Вывод 2 4 2 2 5" xfId="27220"/>
    <cellStyle name="Вывод 2 4 2 2 6" xfId="27221"/>
    <cellStyle name="Вывод 2 4 2 2 7" xfId="27222"/>
    <cellStyle name="Вывод 2 4 2 2 8" xfId="27223"/>
    <cellStyle name="Вывод 2 4 2 2 9" xfId="27224"/>
    <cellStyle name="Вывод 2 4 2 3" xfId="27225"/>
    <cellStyle name="Вывод 2 4 2 3 2" xfId="27226"/>
    <cellStyle name="Вывод 2 4 2 3 3" xfId="27227"/>
    <cellStyle name="Вывод 2 4 2 3 4" xfId="27228"/>
    <cellStyle name="Вывод 2 4 2 3 5" xfId="27229"/>
    <cellStyle name="Вывод 2 4 2 3 6" xfId="27230"/>
    <cellStyle name="Вывод 2 4 2 3 7" xfId="27231"/>
    <cellStyle name="Вывод 2 4 2 4" xfId="27232"/>
    <cellStyle name="Вывод 2 4 2 4 2" xfId="27233"/>
    <cellStyle name="Вывод 2 4 2 4 3" xfId="27234"/>
    <cellStyle name="Вывод 2 4 2 4 4" xfId="27235"/>
    <cellStyle name="Вывод 2 4 2 4 5" xfId="27236"/>
    <cellStyle name="Вывод 2 4 2 4 6" xfId="27237"/>
    <cellStyle name="Вывод 2 4 2 4 7" xfId="27238"/>
    <cellStyle name="Вывод 2 4 2 5" xfId="27239"/>
    <cellStyle name="Вывод 2 4 2 6" xfId="27240"/>
    <cellStyle name="Вывод 2 4 2 7" xfId="27241"/>
    <cellStyle name="Вывод 2 4 2 8" xfId="27242"/>
    <cellStyle name="Вывод 2 4 2 9" xfId="27243"/>
    <cellStyle name="Вывод 2 4 3" xfId="27244"/>
    <cellStyle name="Вывод 2 4 3 10" xfId="27245"/>
    <cellStyle name="Вывод 2 4 3 11" xfId="27246"/>
    <cellStyle name="Вывод 2 4 3 12" xfId="27247"/>
    <cellStyle name="Вывод 2 4 3 13" xfId="27248"/>
    <cellStyle name="Вывод 2 4 3 14" xfId="27249"/>
    <cellStyle name="Вывод 2 4 3 2" xfId="27250"/>
    <cellStyle name="Вывод 2 4 3 2 10" xfId="27251"/>
    <cellStyle name="Вывод 2 4 3 2 2" xfId="27252"/>
    <cellStyle name="Вывод 2 4 3 2 2 2" xfId="27253"/>
    <cellStyle name="Вывод 2 4 3 2 2 3" xfId="27254"/>
    <cellStyle name="Вывод 2 4 3 2 2 4" xfId="27255"/>
    <cellStyle name="Вывод 2 4 3 2 2 5" xfId="27256"/>
    <cellStyle name="Вывод 2 4 3 2 2 6" xfId="27257"/>
    <cellStyle name="Вывод 2 4 3 2 2 7" xfId="27258"/>
    <cellStyle name="Вывод 2 4 3 2 3" xfId="27259"/>
    <cellStyle name="Вывод 2 4 3 2 3 2" xfId="27260"/>
    <cellStyle name="Вывод 2 4 3 2 3 3" xfId="27261"/>
    <cellStyle name="Вывод 2 4 3 2 3 4" xfId="27262"/>
    <cellStyle name="Вывод 2 4 3 2 3 5" xfId="27263"/>
    <cellStyle name="Вывод 2 4 3 2 3 6" xfId="27264"/>
    <cellStyle name="Вывод 2 4 3 2 3 7" xfId="27265"/>
    <cellStyle name="Вывод 2 4 3 2 4" xfId="27266"/>
    <cellStyle name="Вывод 2 4 3 2 5" xfId="27267"/>
    <cellStyle name="Вывод 2 4 3 2 6" xfId="27268"/>
    <cellStyle name="Вывод 2 4 3 2 7" xfId="27269"/>
    <cellStyle name="Вывод 2 4 3 2 8" xfId="27270"/>
    <cellStyle name="Вывод 2 4 3 2 9" xfId="27271"/>
    <cellStyle name="Вывод 2 4 3 3" xfId="27272"/>
    <cellStyle name="Вывод 2 4 3 3 2" xfId="27273"/>
    <cellStyle name="Вывод 2 4 3 3 3" xfId="27274"/>
    <cellStyle name="Вывод 2 4 3 3 4" xfId="27275"/>
    <cellStyle name="Вывод 2 4 3 3 5" xfId="27276"/>
    <cellStyle name="Вывод 2 4 3 3 6" xfId="27277"/>
    <cellStyle name="Вывод 2 4 3 3 7" xfId="27278"/>
    <cellStyle name="Вывод 2 4 3 4" xfId="27279"/>
    <cellStyle name="Вывод 2 4 3 4 2" xfId="27280"/>
    <cellStyle name="Вывод 2 4 3 4 3" xfId="27281"/>
    <cellStyle name="Вывод 2 4 3 4 4" xfId="27282"/>
    <cellStyle name="Вывод 2 4 3 4 5" xfId="27283"/>
    <cellStyle name="Вывод 2 4 3 4 6" xfId="27284"/>
    <cellStyle name="Вывод 2 4 3 4 7" xfId="27285"/>
    <cellStyle name="Вывод 2 4 3 5" xfId="27286"/>
    <cellStyle name="Вывод 2 4 3 6" xfId="27287"/>
    <cellStyle name="Вывод 2 4 3 7" xfId="27288"/>
    <cellStyle name="Вывод 2 4 3 8" xfId="27289"/>
    <cellStyle name="Вывод 2 4 3 9" xfId="27290"/>
    <cellStyle name="Вывод 2 4 4" xfId="27291"/>
    <cellStyle name="Вывод 2 4 4 10" xfId="27292"/>
    <cellStyle name="Вывод 2 4 4 11" xfId="27293"/>
    <cellStyle name="Вывод 2 4 4 12" xfId="27294"/>
    <cellStyle name="Вывод 2 4 4 13" xfId="27295"/>
    <cellStyle name="Вывод 2 4 4 14" xfId="27296"/>
    <cellStyle name="Вывод 2 4 4 2" xfId="27297"/>
    <cellStyle name="Вывод 2 4 4 2 10" xfId="27298"/>
    <cellStyle name="Вывод 2 4 4 2 2" xfId="27299"/>
    <cellStyle name="Вывод 2 4 4 2 2 2" xfId="27300"/>
    <cellStyle name="Вывод 2 4 4 2 2 3" xfId="27301"/>
    <cellStyle name="Вывод 2 4 4 2 2 4" xfId="27302"/>
    <cellStyle name="Вывод 2 4 4 2 2 5" xfId="27303"/>
    <cellStyle name="Вывод 2 4 4 2 2 6" xfId="27304"/>
    <cellStyle name="Вывод 2 4 4 2 2 7" xfId="27305"/>
    <cellStyle name="Вывод 2 4 4 2 3" xfId="27306"/>
    <cellStyle name="Вывод 2 4 4 2 3 2" xfId="27307"/>
    <cellStyle name="Вывод 2 4 4 2 3 3" xfId="27308"/>
    <cellStyle name="Вывод 2 4 4 2 3 4" xfId="27309"/>
    <cellStyle name="Вывод 2 4 4 2 3 5" xfId="27310"/>
    <cellStyle name="Вывод 2 4 4 2 3 6" xfId="27311"/>
    <cellStyle name="Вывод 2 4 4 2 3 7" xfId="27312"/>
    <cellStyle name="Вывод 2 4 4 2 4" xfId="27313"/>
    <cellStyle name="Вывод 2 4 4 2 5" xfId="27314"/>
    <cellStyle name="Вывод 2 4 4 2 6" xfId="27315"/>
    <cellStyle name="Вывод 2 4 4 2 7" xfId="27316"/>
    <cellStyle name="Вывод 2 4 4 2 8" xfId="27317"/>
    <cellStyle name="Вывод 2 4 4 2 9" xfId="27318"/>
    <cellStyle name="Вывод 2 4 4 3" xfId="27319"/>
    <cellStyle name="Вывод 2 4 4 3 2" xfId="27320"/>
    <cellStyle name="Вывод 2 4 4 3 3" xfId="27321"/>
    <cellStyle name="Вывод 2 4 4 3 4" xfId="27322"/>
    <cellStyle name="Вывод 2 4 4 3 5" xfId="27323"/>
    <cellStyle name="Вывод 2 4 4 3 6" xfId="27324"/>
    <cellStyle name="Вывод 2 4 4 3 7" xfId="27325"/>
    <cellStyle name="Вывод 2 4 4 4" xfId="27326"/>
    <cellStyle name="Вывод 2 4 4 4 2" xfId="27327"/>
    <cellStyle name="Вывод 2 4 4 4 3" xfId="27328"/>
    <cellStyle name="Вывод 2 4 4 4 4" xfId="27329"/>
    <cellStyle name="Вывод 2 4 4 4 5" xfId="27330"/>
    <cellStyle name="Вывод 2 4 4 4 6" xfId="27331"/>
    <cellStyle name="Вывод 2 4 4 4 7" xfId="27332"/>
    <cellStyle name="Вывод 2 4 4 5" xfId="27333"/>
    <cellStyle name="Вывод 2 4 4 6" xfId="27334"/>
    <cellStyle name="Вывод 2 4 4 7" xfId="27335"/>
    <cellStyle name="Вывод 2 4 4 8" xfId="27336"/>
    <cellStyle name="Вывод 2 4 4 9" xfId="27337"/>
    <cellStyle name="Вывод 2 4 5" xfId="27338"/>
    <cellStyle name="Вывод 2 4 5 10" xfId="27339"/>
    <cellStyle name="Вывод 2 4 5 11" xfId="27340"/>
    <cellStyle name="Вывод 2 4 5 12" xfId="27341"/>
    <cellStyle name="Вывод 2 4 5 13" xfId="27342"/>
    <cellStyle name="Вывод 2 4 5 14" xfId="27343"/>
    <cellStyle name="Вывод 2 4 5 2" xfId="27344"/>
    <cellStyle name="Вывод 2 4 5 2 10" xfId="27345"/>
    <cellStyle name="Вывод 2 4 5 2 2" xfId="27346"/>
    <cellStyle name="Вывод 2 4 5 2 2 2" xfId="27347"/>
    <cellStyle name="Вывод 2 4 5 2 2 3" xfId="27348"/>
    <cellStyle name="Вывод 2 4 5 2 2 4" xfId="27349"/>
    <cellStyle name="Вывод 2 4 5 2 2 5" xfId="27350"/>
    <cellStyle name="Вывод 2 4 5 2 2 6" xfId="27351"/>
    <cellStyle name="Вывод 2 4 5 2 2 7" xfId="27352"/>
    <cellStyle name="Вывод 2 4 5 2 3" xfId="27353"/>
    <cellStyle name="Вывод 2 4 5 2 3 2" xfId="27354"/>
    <cellStyle name="Вывод 2 4 5 2 3 3" xfId="27355"/>
    <cellStyle name="Вывод 2 4 5 2 3 4" xfId="27356"/>
    <cellStyle name="Вывод 2 4 5 2 3 5" xfId="27357"/>
    <cellStyle name="Вывод 2 4 5 2 3 6" xfId="27358"/>
    <cellStyle name="Вывод 2 4 5 2 3 7" xfId="27359"/>
    <cellStyle name="Вывод 2 4 5 2 4" xfId="27360"/>
    <cellStyle name="Вывод 2 4 5 2 5" xfId="27361"/>
    <cellStyle name="Вывод 2 4 5 2 6" xfId="27362"/>
    <cellStyle name="Вывод 2 4 5 2 7" xfId="27363"/>
    <cellStyle name="Вывод 2 4 5 2 8" xfId="27364"/>
    <cellStyle name="Вывод 2 4 5 2 9" xfId="27365"/>
    <cellStyle name="Вывод 2 4 5 3" xfId="27366"/>
    <cellStyle name="Вывод 2 4 5 3 2" xfId="27367"/>
    <cellStyle name="Вывод 2 4 5 3 3" xfId="27368"/>
    <cellStyle name="Вывод 2 4 5 3 4" xfId="27369"/>
    <cellStyle name="Вывод 2 4 5 3 5" xfId="27370"/>
    <cellStyle name="Вывод 2 4 5 3 6" xfId="27371"/>
    <cellStyle name="Вывод 2 4 5 3 7" xfId="27372"/>
    <cellStyle name="Вывод 2 4 5 4" xfId="27373"/>
    <cellStyle name="Вывод 2 4 5 4 2" xfId="27374"/>
    <cellStyle name="Вывод 2 4 5 4 3" xfId="27375"/>
    <cellStyle name="Вывод 2 4 5 4 4" xfId="27376"/>
    <cellStyle name="Вывод 2 4 5 4 5" xfId="27377"/>
    <cellStyle name="Вывод 2 4 5 4 6" xfId="27378"/>
    <cellStyle name="Вывод 2 4 5 4 7" xfId="27379"/>
    <cellStyle name="Вывод 2 4 5 5" xfId="27380"/>
    <cellStyle name="Вывод 2 4 5 6" xfId="27381"/>
    <cellStyle name="Вывод 2 4 5 7" xfId="27382"/>
    <cellStyle name="Вывод 2 4 5 8" xfId="27383"/>
    <cellStyle name="Вывод 2 4 5 9" xfId="27384"/>
    <cellStyle name="Вывод 2 4 6" xfId="27385"/>
    <cellStyle name="Вывод 2 4 6 10" xfId="27386"/>
    <cellStyle name="Вывод 2 4 6 2" xfId="27387"/>
    <cellStyle name="Вывод 2 4 6 2 2" xfId="27388"/>
    <cellStyle name="Вывод 2 4 6 2 3" xfId="27389"/>
    <cellStyle name="Вывод 2 4 6 2 4" xfId="27390"/>
    <cellStyle name="Вывод 2 4 6 2 5" xfId="27391"/>
    <cellStyle name="Вывод 2 4 6 2 6" xfId="27392"/>
    <cellStyle name="Вывод 2 4 6 2 7" xfId="27393"/>
    <cellStyle name="Вывод 2 4 6 3" xfId="27394"/>
    <cellStyle name="Вывод 2 4 6 3 2" xfId="27395"/>
    <cellStyle name="Вывод 2 4 6 3 3" xfId="27396"/>
    <cellStyle name="Вывод 2 4 6 3 4" xfId="27397"/>
    <cellStyle name="Вывод 2 4 6 3 5" xfId="27398"/>
    <cellStyle name="Вывод 2 4 6 3 6" xfId="27399"/>
    <cellStyle name="Вывод 2 4 6 3 7" xfId="27400"/>
    <cellStyle name="Вывод 2 4 6 4" xfId="27401"/>
    <cellStyle name="Вывод 2 4 6 5" xfId="27402"/>
    <cellStyle name="Вывод 2 4 6 6" xfId="27403"/>
    <cellStyle name="Вывод 2 4 6 7" xfId="27404"/>
    <cellStyle name="Вывод 2 4 6 8" xfId="27405"/>
    <cellStyle name="Вывод 2 4 6 9" xfId="27406"/>
    <cellStyle name="Вывод 2 4 7" xfId="27407"/>
    <cellStyle name="Вывод 2 4 7 2" xfId="27408"/>
    <cellStyle name="Вывод 2 4 7 3" xfId="27409"/>
    <cellStyle name="Вывод 2 4 7 4" xfId="27410"/>
    <cellStyle name="Вывод 2 4 7 5" xfId="27411"/>
    <cellStyle name="Вывод 2 4 7 6" xfId="27412"/>
    <cellStyle name="Вывод 2 4 7 7" xfId="27413"/>
    <cellStyle name="Вывод 2 4 8" xfId="27414"/>
    <cellStyle name="Вывод 2 4 8 2" xfId="27415"/>
    <cellStyle name="Вывод 2 4 8 3" xfId="27416"/>
    <cellStyle name="Вывод 2 4 8 4" xfId="27417"/>
    <cellStyle name="Вывод 2 4 8 5" xfId="27418"/>
    <cellStyle name="Вывод 2 4 8 6" xfId="27419"/>
    <cellStyle name="Вывод 2 4 8 7" xfId="27420"/>
    <cellStyle name="Вывод 2 4 9" xfId="27421"/>
    <cellStyle name="Вывод 2 5" xfId="27422"/>
    <cellStyle name="Вывод 2 5 10" xfId="27423"/>
    <cellStyle name="Вывод 2 5 11" xfId="27424"/>
    <cellStyle name="Вывод 2 5 12" xfId="27425"/>
    <cellStyle name="Вывод 2 5 13" xfId="27426"/>
    <cellStyle name="Вывод 2 5 14" xfId="27427"/>
    <cellStyle name="Вывод 2 5 15" xfId="27428"/>
    <cellStyle name="Вывод 2 5 16" xfId="27429"/>
    <cellStyle name="Вывод 2 5 17" xfId="27430"/>
    <cellStyle name="Вывод 2 5 2" xfId="27431"/>
    <cellStyle name="Вывод 2 5 2 10" xfId="27432"/>
    <cellStyle name="Вывод 2 5 2 11" xfId="27433"/>
    <cellStyle name="Вывод 2 5 2 12" xfId="27434"/>
    <cellStyle name="Вывод 2 5 2 13" xfId="27435"/>
    <cellStyle name="Вывод 2 5 2 14" xfId="27436"/>
    <cellStyle name="Вывод 2 5 2 2" xfId="27437"/>
    <cellStyle name="Вывод 2 5 2 2 10" xfId="27438"/>
    <cellStyle name="Вывод 2 5 2 2 2" xfId="27439"/>
    <cellStyle name="Вывод 2 5 2 2 2 2" xfId="27440"/>
    <cellStyle name="Вывод 2 5 2 2 2 3" xfId="27441"/>
    <cellStyle name="Вывод 2 5 2 2 2 4" xfId="27442"/>
    <cellStyle name="Вывод 2 5 2 2 2 5" xfId="27443"/>
    <cellStyle name="Вывод 2 5 2 2 2 6" xfId="27444"/>
    <cellStyle name="Вывод 2 5 2 2 2 7" xfId="27445"/>
    <cellStyle name="Вывод 2 5 2 2 3" xfId="27446"/>
    <cellStyle name="Вывод 2 5 2 2 3 2" xfId="27447"/>
    <cellStyle name="Вывод 2 5 2 2 3 3" xfId="27448"/>
    <cellStyle name="Вывод 2 5 2 2 3 4" xfId="27449"/>
    <cellStyle name="Вывод 2 5 2 2 3 5" xfId="27450"/>
    <cellStyle name="Вывод 2 5 2 2 3 6" xfId="27451"/>
    <cellStyle name="Вывод 2 5 2 2 3 7" xfId="27452"/>
    <cellStyle name="Вывод 2 5 2 2 4" xfId="27453"/>
    <cellStyle name="Вывод 2 5 2 2 5" xfId="27454"/>
    <cellStyle name="Вывод 2 5 2 2 6" xfId="27455"/>
    <cellStyle name="Вывод 2 5 2 2 7" xfId="27456"/>
    <cellStyle name="Вывод 2 5 2 2 8" xfId="27457"/>
    <cellStyle name="Вывод 2 5 2 2 9" xfId="27458"/>
    <cellStyle name="Вывод 2 5 2 3" xfId="27459"/>
    <cellStyle name="Вывод 2 5 2 3 2" xfId="27460"/>
    <cellStyle name="Вывод 2 5 2 3 3" xfId="27461"/>
    <cellStyle name="Вывод 2 5 2 3 4" xfId="27462"/>
    <cellStyle name="Вывод 2 5 2 3 5" xfId="27463"/>
    <cellStyle name="Вывод 2 5 2 3 6" xfId="27464"/>
    <cellStyle name="Вывод 2 5 2 3 7" xfId="27465"/>
    <cellStyle name="Вывод 2 5 2 4" xfId="27466"/>
    <cellStyle name="Вывод 2 5 2 4 2" xfId="27467"/>
    <cellStyle name="Вывод 2 5 2 4 3" xfId="27468"/>
    <cellStyle name="Вывод 2 5 2 4 4" xfId="27469"/>
    <cellStyle name="Вывод 2 5 2 4 5" xfId="27470"/>
    <cellStyle name="Вывод 2 5 2 4 6" xfId="27471"/>
    <cellStyle name="Вывод 2 5 2 4 7" xfId="27472"/>
    <cellStyle name="Вывод 2 5 2 5" xfId="27473"/>
    <cellStyle name="Вывод 2 5 2 6" xfId="27474"/>
    <cellStyle name="Вывод 2 5 2 7" xfId="27475"/>
    <cellStyle name="Вывод 2 5 2 8" xfId="27476"/>
    <cellStyle name="Вывод 2 5 2 9" xfId="27477"/>
    <cellStyle name="Вывод 2 5 3" xfId="27478"/>
    <cellStyle name="Вывод 2 5 3 10" xfId="27479"/>
    <cellStyle name="Вывод 2 5 3 11" xfId="27480"/>
    <cellStyle name="Вывод 2 5 3 12" xfId="27481"/>
    <cellStyle name="Вывод 2 5 3 13" xfId="27482"/>
    <cellStyle name="Вывод 2 5 3 14" xfId="27483"/>
    <cellStyle name="Вывод 2 5 3 2" xfId="27484"/>
    <cellStyle name="Вывод 2 5 3 2 10" xfId="27485"/>
    <cellStyle name="Вывод 2 5 3 2 2" xfId="27486"/>
    <cellStyle name="Вывод 2 5 3 2 2 2" xfId="27487"/>
    <cellStyle name="Вывод 2 5 3 2 2 3" xfId="27488"/>
    <cellStyle name="Вывод 2 5 3 2 2 4" xfId="27489"/>
    <cellStyle name="Вывод 2 5 3 2 2 5" xfId="27490"/>
    <cellStyle name="Вывод 2 5 3 2 2 6" xfId="27491"/>
    <cellStyle name="Вывод 2 5 3 2 2 7" xfId="27492"/>
    <cellStyle name="Вывод 2 5 3 2 3" xfId="27493"/>
    <cellStyle name="Вывод 2 5 3 2 3 2" xfId="27494"/>
    <cellStyle name="Вывод 2 5 3 2 3 3" xfId="27495"/>
    <cellStyle name="Вывод 2 5 3 2 3 4" xfId="27496"/>
    <cellStyle name="Вывод 2 5 3 2 3 5" xfId="27497"/>
    <cellStyle name="Вывод 2 5 3 2 3 6" xfId="27498"/>
    <cellStyle name="Вывод 2 5 3 2 3 7" xfId="27499"/>
    <cellStyle name="Вывод 2 5 3 2 4" xfId="27500"/>
    <cellStyle name="Вывод 2 5 3 2 5" xfId="27501"/>
    <cellStyle name="Вывод 2 5 3 2 6" xfId="27502"/>
    <cellStyle name="Вывод 2 5 3 2 7" xfId="27503"/>
    <cellStyle name="Вывод 2 5 3 2 8" xfId="27504"/>
    <cellStyle name="Вывод 2 5 3 2 9" xfId="27505"/>
    <cellStyle name="Вывод 2 5 3 3" xfId="27506"/>
    <cellStyle name="Вывод 2 5 3 3 2" xfId="27507"/>
    <cellStyle name="Вывод 2 5 3 3 3" xfId="27508"/>
    <cellStyle name="Вывод 2 5 3 3 4" xfId="27509"/>
    <cellStyle name="Вывод 2 5 3 3 5" xfId="27510"/>
    <cellStyle name="Вывод 2 5 3 3 6" xfId="27511"/>
    <cellStyle name="Вывод 2 5 3 3 7" xfId="27512"/>
    <cellStyle name="Вывод 2 5 3 4" xfId="27513"/>
    <cellStyle name="Вывод 2 5 3 4 2" xfId="27514"/>
    <cellStyle name="Вывод 2 5 3 4 3" xfId="27515"/>
    <cellStyle name="Вывод 2 5 3 4 4" xfId="27516"/>
    <cellStyle name="Вывод 2 5 3 4 5" xfId="27517"/>
    <cellStyle name="Вывод 2 5 3 4 6" xfId="27518"/>
    <cellStyle name="Вывод 2 5 3 4 7" xfId="27519"/>
    <cellStyle name="Вывод 2 5 3 5" xfId="27520"/>
    <cellStyle name="Вывод 2 5 3 6" xfId="27521"/>
    <cellStyle name="Вывод 2 5 3 7" xfId="27522"/>
    <cellStyle name="Вывод 2 5 3 8" xfId="27523"/>
    <cellStyle name="Вывод 2 5 3 9" xfId="27524"/>
    <cellStyle name="Вывод 2 5 4" xfId="27525"/>
    <cellStyle name="Вывод 2 5 4 10" xfId="27526"/>
    <cellStyle name="Вывод 2 5 4 11" xfId="27527"/>
    <cellStyle name="Вывод 2 5 4 12" xfId="27528"/>
    <cellStyle name="Вывод 2 5 4 13" xfId="27529"/>
    <cellStyle name="Вывод 2 5 4 14" xfId="27530"/>
    <cellStyle name="Вывод 2 5 4 2" xfId="27531"/>
    <cellStyle name="Вывод 2 5 4 2 10" xfId="27532"/>
    <cellStyle name="Вывод 2 5 4 2 2" xfId="27533"/>
    <cellStyle name="Вывод 2 5 4 2 2 2" xfId="27534"/>
    <cellStyle name="Вывод 2 5 4 2 2 3" xfId="27535"/>
    <cellStyle name="Вывод 2 5 4 2 2 4" xfId="27536"/>
    <cellStyle name="Вывод 2 5 4 2 2 5" xfId="27537"/>
    <cellStyle name="Вывод 2 5 4 2 2 6" xfId="27538"/>
    <cellStyle name="Вывод 2 5 4 2 2 7" xfId="27539"/>
    <cellStyle name="Вывод 2 5 4 2 3" xfId="27540"/>
    <cellStyle name="Вывод 2 5 4 2 3 2" xfId="27541"/>
    <cellStyle name="Вывод 2 5 4 2 3 3" xfId="27542"/>
    <cellStyle name="Вывод 2 5 4 2 3 4" xfId="27543"/>
    <cellStyle name="Вывод 2 5 4 2 3 5" xfId="27544"/>
    <cellStyle name="Вывод 2 5 4 2 3 6" xfId="27545"/>
    <cellStyle name="Вывод 2 5 4 2 3 7" xfId="27546"/>
    <cellStyle name="Вывод 2 5 4 2 4" xfId="27547"/>
    <cellStyle name="Вывод 2 5 4 2 5" xfId="27548"/>
    <cellStyle name="Вывод 2 5 4 2 6" xfId="27549"/>
    <cellStyle name="Вывод 2 5 4 2 7" xfId="27550"/>
    <cellStyle name="Вывод 2 5 4 2 8" xfId="27551"/>
    <cellStyle name="Вывод 2 5 4 2 9" xfId="27552"/>
    <cellStyle name="Вывод 2 5 4 3" xfId="27553"/>
    <cellStyle name="Вывод 2 5 4 3 2" xfId="27554"/>
    <cellStyle name="Вывод 2 5 4 3 3" xfId="27555"/>
    <cellStyle name="Вывод 2 5 4 3 4" xfId="27556"/>
    <cellStyle name="Вывод 2 5 4 3 5" xfId="27557"/>
    <cellStyle name="Вывод 2 5 4 3 6" xfId="27558"/>
    <cellStyle name="Вывод 2 5 4 3 7" xfId="27559"/>
    <cellStyle name="Вывод 2 5 4 4" xfId="27560"/>
    <cellStyle name="Вывод 2 5 4 4 2" xfId="27561"/>
    <cellStyle name="Вывод 2 5 4 4 3" xfId="27562"/>
    <cellStyle name="Вывод 2 5 4 4 4" xfId="27563"/>
    <cellStyle name="Вывод 2 5 4 4 5" xfId="27564"/>
    <cellStyle name="Вывод 2 5 4 4 6" xfId="27565"/>
    <cellStyle name="Вывод 2 5 4 4 7" xfId="27566"/>
    <cellStyle name="Вывод 2 5 4 5" xfId="27567"/>
    <cellStyle name="Вывод 2 5 4 6" xfId="27568"/>
    <cellStyle name="Вывод 2 5 4 7" xfId="27569"/>
    <cellStyle name="Вывод 2 5 4 8" xfId="27570"/>
    <cellStyle name="Вывод 2 5 4 9" xfId="27571"/>
    <cellStyle name="Вывод 2 5 5" xfId="27572"/>
    <cellStyle name="Вывод 2 5 5 10" xfId="27573"/>
    <cellStyle name="Вывод 2 5 5 11" xfId="27574"/>
    <cellStyle name="Вывод 2 5 5 12" xfId="27575"/>
    <cellStyle name="Вывод 2 5 5 13" xfId="27576"/>
    <cellStyle name="Вывод 2 5 5 14" xfId="27577"/>
    <cellStyle name="Вывод 2 5 5 2" xfId="27578"/>
    <cellStyle name="Вывод 2 5 5 2 10" xfId="27579"/>
    <cellStyle name="Вывод 2 5 5 2 2" xfId="27580"/>
    <cellStyle name="Вывод 2 5 5 2 2 2" xfId="27581"/>
    <cellStyle name="Вывод 2 5 5 2 2 3" xfId="27582"/>
    <cellStyle name="Вывод 2 5 5 2 2 4" xfId="27583"/>
    <cellStyle name="Вывод 2 5 5 2 2 5" xfId="27584"/>
    <cellStyle name="Вывод 2 5 5 2 2 6" xfId="27585"/>
    <cellStyle name="Вывод 2 5 5 2 2 7" xfId="27586"/>
    <cellStyle name="Вывод 2 5 5 2 3" xfId="27587"/>
    <cellStyle name="Вывод 2 5 5 2 3 2" xfId="27588"/>
    <cellStyle name="Вывод 2 5 5 2 3 3" xfId="27589"/>
    <cellStyle name="Вывод 2 5 5 2 3 4" xfId="27590"/>
    <cellStyle name="Вывод 2 5 5 2 3 5" xfId="27591"/>
    <cellStyle name="Вывод 2 5 5 2 3 6" xfId="27592"/>
    <cellStyle name="Вывод 2 5 5 2 3 7" xfId="27593"/>
    <cellStyle name="Вывод 2 5 5 2 4" xfId="27594"/>
    <cellStyle name="Вывод 2 5 5 2 5" xfId="27595"/>
    <cellStyle name="Вывод 2 5 5 2 6" xfId="27596"/>
    <cellStyle name="Вывод 2 5 5 2 7" xfId="27597"/>
    <cellStyle name="Вывод 2 5 5 2 8" xfId="27598"/>
    <cellStyle name="Вывод 2 5 5 2 9" xfId="27599"/>
    <cellStyle name="Вывод 2 5 5 3" xfId="27600"/>
    <cellStyle name="Вывод 2 5 5 3 2" xfId="27601"/>
    <cellStyle name="Вывод 2 5 5 3 3" xfId="27602"/>
    <cellStyle name="Вывод 2 5 5 3 4" xfId="27603"/>
    <cellStyle name="Вывод 2 5 5 3 5" xfId="27604"/>
    <cellStyle name="Вывод 2 5 5 3 6" xfId="27605"/>
    <cellStyle name="Вывод 2 5 5 3 7" xfId="27606"/>
    <cellStyle name="Вывод 2 5 5 4" xfId="27607"/>
    <cellStyle name="Вывод 2 5 5 4 2" xfId="27608"/>
    <cellStyle name="Вывод 2 5 5 4 3" xfId="27609"/>
    <cellStyle name="Вывод 2 5 5 4 4" xfId="27610"/>
    <cellStyle name="Вывод 2 5 5 4 5" xfId="27611"/>
    <cellStyle name="Вывод 2 5 5 4 6" xfId="27612"/>
    <cellStyle name="Вывод 2 5 5 4 7" xfId="27613"/>
    <cellStyle name="Вывод 2 5 5 5" xfId="27614"/>
    <cellStyle name="Вывод 2 5 5 6" xfId="27615"/>
    <cellStyle name="Вывод 2 5 5 7" xfId="27616"/>
    <cellStyle name="Вывод 2 5 5 8" xfId="27617"/>
    <cellStyle name="Вывод 2 5 5 9" xfId="27618"/>
    <cellStyle name="Вывод 2 5 6" xfId="27619"/>
    <cellStyle name="Вывод 2 5 6 10" xfId="27620"/>
    <cellStyle name="Вывод 2 5 6 2" xfId="27621"/>
    <cellStyle name="Вывод 2 5 6 2 2" xfId="27622"/>
    <cellStyle name="Вывод 2 5 6 2 3" xfId="27623"/>
    <cellStyle name="Вывод 2 5 6 2 4" xfId="27624"/>
    <cellStyle name="Вывод 2 5 6 2 5" xfId="27625"/>
    <cellStyle name="Вывод 2 5 6 2 6" xfId="27626"/>
    <cellStyle name="Вывод 2 5 6 2 7" xfId="27627"/>
    <cellStyle name="Вывод 2 5 6 3" xfId="27628"/>
    <cellStyle name="Вывод 2 5 6 3 2" xfId="27629"/>
    <cellStyle name="Вывод 2 5 6 3 3" xfId="27630"/>
    <cellStyle name="Вывод 2 5 6 3 4" xfId="27631"/>
    <cellStyle name="Вывод 2 5 6 3 5" xfId="27632"/>
    <cellStyle name="Вывод 2 5 6 3 6" xfId="27633"/>
    <cellStyle name="Вывод 2 5 6 3 7" xfId="27634"/>
    <cellStyle name="Вывод 2 5 6 4" xfId="27635"/>
    <cellStyle name="Вывод 2 5 6 5" xfId="27636"/>
    <cellStyle name="Вывод 2 5 6 6" xfId="27637"/>
    <cellStyle name="Вывод 2 5 6 7" xfId="27638"/>
    <cellStyle name="Вывод 2 5 6 8" xfId="27639"/>
    <cellStyle name="Вывод 2 5 6 9" xfId="27640"/>
    <cellStyle name="Вывод 2 5 7" xfId="27641"/>
    <cellStyle name="Вывод 2 5 7 2" xfId="27642"/>
    <cellStyle name="Вывод 2 5 7 3" xfId="27643"/>
    <cellStyle name="Вывод 2 5 7 4" xfId="27644"/>
    <cellStyle name="Вывод 2 5 7 5" xfId="27645"/>
    <cellStyle name="Вывод 2 5 7 6" xfId="27646"/>
    <cellStyle name="Вывод 2 5 7 7" xfId="27647"/>
    <cellStyle name="Вывод 2 5 8" xfId="27648"/>
    <cellStyle name="Вывод 2 5 8 2" xfId="27649"/>
    <cellStyle name="Вывод 2 5 8 3" xfId="27650"/>
    <cellStyle name="Вывод 2 5 8 4" xfId="27651"/>
    <cellStyle name="Вывод 2 5 8 5" xfId="27652"/>
    <cellStyle name="Вывод 2 5 8 6" xfId="27653"/>
    <cellStyle name="Вывод 2 5 8 7" xfId="27654"/>
    <cellStyle name="Вывод 2 5 9" xfId="27655"/>
    <cellStyle name="Вывод 2 6" xfId="27656"/>
    <cellStyle name="Вывод 2 6 10" xfId="27657"/>
    <cellStyle name="Вывод 2 6 11" xfId="27658"/>
    <cellStyle name="Вывод 2 6 12" xfId="27659"/>
    <cellStyle name="Вывод 2 6 13" xfId="27660"/>
    <cellStyle name="Вывод 2 6 14" xfId="27661"/>
    <cellStyle name="Вывод 2 6 15" xfId="27662"/>
    <cellStyle name="Вывод 2 6 2" xfId="27663"/>
    <cellStyle name="Вывод 2 6 2 10" xfId="27664"/>
    <cellStyle name="Вывод 2 6 2 11" xfId="27665"/>
    <cellStyle name="Вывод 2 6 2 12" xfId="27666"/>
    <cellStyle name="Вывод 2 6 2 13" xfId="27667"/>
    <cellStyle name="Вывод 2 6 2 14" xfId="27668"/>
    <cellStyle name="Вывод 2 6 2 2" xfId="27669"/>
    <cellStyle name="Вывод 2 6 2 2 10" xfId="27670"/>
    <cellStyle name="Вывод 2 6 2 2 2" xfId="27671"/>
    <cellStyle name="Вывод 2 6 2 2 2 2" xfId="27672"/>
    <cellStyle name="Вывод 2 6 2 2 2 3" xfId="27673"/>
    <cellStyle name="Вывод 2 6 2 2 2 4" xfId="27674"/>
    <cellStyle name="Вывод 2 6 2 2 2 5" xfId="27675"/>
    <cellStyle name="Вывод 2 6 2 2 2 6" xfId="27676"/>
    <cellStyle name="Вывод 2 6 2 2 2 7" xfId="27677"/>
    <cellStyle name="Вывод 2 6 2 2 3" xfId="27678"/>
    <cellStyle name="Вывод 2 6 2 2 3 2" xfId="27679"/>
    <cellStyle name="Вывод 2 6 2 2 3 3" xfId="27680"/>
    <cellStyle name="Вывод 2 6 2 2 3 4" xfId="27681"/>
    <cellStyle name="Вывод 2 6 2 2 3 5" xfId="27682"/>
    <cellStyle name="Вывод 2 6 2 2 3 6" xfId="27683"/>
    <cellStyle name="Вывод 2 6 2 2 3 7" xfId="27684"/>
    <cellStyle name="Вывод 2 6 2 2 4" xfId="27685"/>
    <cellStyle name="Вывод 2 6 2 2 5" xfId="27686"/>
    <cellStyle name="Вывод 2 6 2 2 6" xfId="27687"/>
    <cellStyle name="Вывод 2 6 2 2 7" xfId="27688"/>
    <cellStyle name="Вывод 2 6 2 2 8" xfId="27689"/>
    <cellStyle name="Вывод 2 6 2 2 9" xfId="27690"/>
    <cellStyle name="Вывод 2 6 2 3" xfId="27691"/>
    <cellStyle name="Вывод 2 6 2 3 2" xfId="27692"/>
    <cellStyle name="Вывод 2 6 2 3 3" xfId="27693"/>
    <cellStyle name="Вывод 2 6 2 3 4" xfId="27694"/>
    <cellStyle name="Вывод 2 6 2 3 5" xfId="27695"/>
    <cellStyle name="Вывод 2 6 2 3 6" xfId="27696"/>
    <cellStyle name="Вывод 2 6 2 3 7" xfId="27697"/>
    <cellStyle name="Вывод 2 6 2 4" xfId="27698"/>
    <cellStyle name="Вывод 2 6 2 4 2" xfId="27699"/>
    <cellStyle name="Вывод 2 6 2 4 3" xfId="27700"/>
    <cellStyle name="Вывод 2 6 2 4 4" xfId="27701"/>
    <cellStyle name="Вывод 2 6 2 4 5" xfId="27702"/>
    <cellStyle name="Вывод 2 6 2 4 6" xfId="27703"/>
    <cellStyle name="Вывод 2 6 2 4 7" xfId="27704"/>
    <cellStyle name="Вывод 2 6 2 5" xfId="27705"/>
    <cellStyle name="Вывод 2 6 2 6" xfId="27706"/>
    <cellStyle name="Вывод 2 6 2 7" xfId="27707"/>
    <cellStyle name="Вывод 2 6 2 8" xfId="27708"/>
    <cellStyle name="Вывод 2 6 2 9" xfId="27709"/>
    <cellStyle name="Вывод 2 6 3" xfId="27710"/>
    <cellStyle name="Вывод 2 6 3 10" xfId="27711"/>
    <cellStyle name="Вывод 2 6 3 11" xfId="27712"/>
    <cellStyle name="Вывод 2 6 3 12" xfId="27713"/>
    <cellStyle name="Вывод 2 6 3 13" xfId="27714"/>
    <cellStyle name="Вывод 2 6 3 14" xfId="27715"/>
    <cellStyle name="Вывод 2 6 3 2" xfId="27716"/>
    <cellStyle name="Вывод 2 6 3 2 10" xfId="27717"/>
    <cellStyle name="Вывод 2 6 3 2 2" xfId="27718"/>
    <cellStyle name="Вывод 2 6 3 2 2 2" xfId="27719"/>
    <cellStyle name="Вывод 2 6 3 2 2 3" xfId="27720"/>
    <cellStyle name="Вывод 2 6 3 2 2 4" xfId="27721"/>
    <cellStyle name="Вывод 2 6 3 2 2 5" xfId="27722"/>
    <cellStyle name="Вывод 2 6 3 2 2 6" xfId="27723"/>
    <cellStyle name="Вывод 2 6 3 2 2 7" xfId="27724"/>
    <cellStyle name="Вывод 2 6 3 2 3" xfId="27725"/>
    <cellStyle name="Вывод 2 6 3 2 3 2" xfId="27726"/>
    <cellStyle name="Вывод 2 6 3 2 3 3" xfId="27727"/>
    <cellStyle name="Вывод 2 6 3 2 3 4" xfId="27728"/>
    <cellStyle name="Вывод 2 6 3 2 3 5" xfId="27729"/>
    <cellStyle name="Вывод 2 6 3 2 3 6" xfId="27730"/>
    <cellStyle name="Вывод 2 6 3 2 3 7" xfId="27731"/>
    <cellStyle name="Вывод 2 6 3 2 4" xfId="27732"/>
    <cellStyle name="Вывод 2 6 3 2 5" xfId="27733"/>
    <cellStyle name="Вывод 2 6 3 2 6" xfId="27734"/>
    <cellStyle name="Вывод 2 6 3 2 7" xfId="27735"/>
    <cellStyle name="Вывод 2 6 3 2 8" xfId="27736"/>
    <cellStyle name="Вывод 2 6 3 2 9" xfId="27737"/>
    <cellStyle name="Вывод 2 6 3 3" xfId="27738"/>
    <cellStyle name="Вывод 2 6 3 3 2" xfId="27739"/>
    <cellStyle name="Вывод 2 6 3 3 3" xfId="27740"/>
    <cellStyle name="Вывод 2 6 3 3 4" xfId="27741"/>
    <cellStyle name="Вывод 2 6 3 3 5" xfId="27742"/>
    <cellStyle name="Вывод 2 6 3 3 6" xfId="27743"/>
    <cellStyle name="Вывод 2 6 3 3 7" xfId="27744"/>
    <cellStyle name="Вывод 2 6 3 4" xfId="27745"/>
    <cellStyle name="Вывод 2 6 3 4 2" xfId="27746"/>
    <cellStyle name="Вывод 2 6 3 4 3" xfId="27747"/>
    <cellStyle name="Вывод 2 6 3 4 4" xfId="27748"/>
    <cellStyle name="Вывод 2 6 3 4 5" xfId="27749"/>
    <cellStyle name="Вывод 2 6 3 4 6" xfId="27750"/>
    <cellStyle name="Вывод 2 6 3 4 7" xfId="27751"/>
    <cellStyle name="Вывод 2 6 3 5" xfId="27752"/>
    <cellStyle name="Вывод 2 6 3 6" xfId="27753"/>
    <cellStyle name="Вывод 2 6 3 7" xfId="27754"/>
    <cellStyle name="Вывод 2 6 3 8" xfId="27755"/>
    <cellStyle name="Вывод 2 6 3 9" xfId="27756"/>
    <cellStyle name="Вывод 2 6 4" xfId="27757"/>
    <cellStyle name="Вывод 2 6 4 10" xfId="27758"/>
    <cellStyle name="Вывод 2 6 4 11" xfId="27759"/>
    <cellStyle name="Вывод 2 6 4 12" xfId="27760"/>
    <cellStyle name="Вывод 2 6 4 13" xfId="27761"/>
    <cellStyle name="Вывод 2 6 4 14" xfId="27762"/>
    <cellStyle name="Вывод 2 6 4 2" xfId="27763"/>
    <cellStyle name="Вывод 2 6 4 2 10" xfId="27764"/>
    <cellStyle name="Вывод 2 6 4 2 2" xfId="27765"/>
    <cellStyle name="Вывод 2 6 4 2 2 2" xfId="27766"/>
    <cellStyle name="Вывод 2 6 4 2 2 3" xfId="27767"/>
    <cellStyle name="Вывод 2 6 4 2 2 4" xfId="27768"/>
    <cellStyle name="Вывод 2 6 4 2 2 5" xfId="27769"/>
    <cellStyle name="Вывод 2 6 4 2 2 6" xfId="27770"/>
    <cellStyle name="Вывод 2 6 4 2 2 7" xfId="27771"/>
    <cellStyle name="Вывод 2 6 4 2 3" xfId="27772"/>
    <cellStyle name="Вывод 2 6 4 2 3 2" xfId="27773"/>
    <cellStyle name="Вывод 2 6 4 2 3 3" xfId="27774"/>
    <cellStyle name="Вывод 2 6 4 2 3 4" xfId="27775"/>
    <cellStyle name="Вывод 2 6 4 2 3 5" xfId="27776"/>
    <cellStyle name="Вывод 2 6 4 2 3 6" xfId="27777"/>
    <cellStyle name="Вывод 2 6 4 2 3 7" xfId="27778"/>
    <cellStyle name="Вывод 2 6 4 2 4" xfId="27779"/>
    <cellStyle name="Вывод 2 6 4 2 5" xfId="27780"/>
    <cellStyle name="Вывод 2 6 4 2 6" xfId="27781"/>
    <cellStyle name="Вывод 2 6 4 2 7" xfId="27782"/>
    <cellStyle name="Вывод 2 6 4 2 8" xfId="27783"/>
    <cellStyle name="Вывод 2 6 4 2 9" xfId="27784"/>
    <cellStyle name="Вывод 2 6 4 3" xfId="27785"/>
    <cellStyle name="Вывод 2 6 4 3 2" xfId="27786"/>
    <cellStyle name="Вывод 2 6 4 3 3" xfId="27787"/>
    <cellStyle name="Вывод 2 6 4 3 4" xfId="27788"/>
    <cellStyle name="Вывод 2 6 4 3 5" xfId="27789"/>
    <cellStyle name="Вывод 2 6 4 3 6" xfId="27790"/>
    <cellStyle name="Вывод 2 6 4 3 7" xfId="27791"/>
    <cellStyle name="Вывод 2 6 4 4" xfId="27792"/>
    <cellStyle name="Вывод 2 6 4 4 2" xfId="27793"/>
    <cellStyle name="Вывод 2 6 4 4 3" xfId="27794"/>
    <cellStyle name="Вывод 2 6 4 4 4" xfId="27795"/>
    <cellStyle name="Вывод 2 6 4 4 5" xfId="27796"/>
    <cellStyle name="Вывод 2 6 4 4 6" xfId="27797"/>
    <cellStyle name="Вывод 2 6 4 4 7" xfId="27798"/>
    <cellStyle name="Вывод 2 6 4 5" xfId="27799"/>
    <cellStyle name="Вывод 2 6 4 6" xfId="27800"/>
    <cellStyle name="Вывод 2 6 4 7" xfId="27801"/>
    <cellStyle name="Вывод 2 6 4 8" xfId="27802"/>
    <cellStyle name="Вывод 2 6 4 9" xfId="27803"/>
    <cellStyle name="Вывод 2 6 5" xfId="27804"/>
    <cellStyle name="Вывод 2 6 5 10" xfId="27805"/>
    <cellStyle name="Вывод 2 6 5 11" xfId="27806"/>
    <cellStyle name="Вывод 2 6 5 12" xfId="27807"/>
    <cellStyle name="Вывод 2 6 5 13" xfId="27808"/>
    <cellStyle name="Вывод 2 6 5 14" xfId="27809"/>
    <cellStyle name="Вывод 2 6 5 2" xfId="27810"/>
    <cellStyle name="Вывод 2 6 5 2 10" xfId="27811"/>
    <cellStyle name="Вывод 2 6 5 2 2" xfId="27812"/>
    <cellStyle name="Вывод 2 6 5 2 2 2" xfId="27813"/>
    <cellStyle name="Вывод 2 6 5 2 2 3" xfId="27814"/>
    <cellStyle name="Вывод 2 6 5 2 2 4" xfId="27815"/>
    <cellStyle name="Вывод 2 6 5 2 2 5" xfId="27816"/>
    <cellStyle name="Вывод 2 6 5 2 2 6" xfId="27817"/>
    <cellStyle name="Вывод 2 6 5 2 2 7" xfId="27818"/>
    <cellStyle name="Вывод 2 6 5 2 3" xfId="27819"/>
    <cellStyle name="Вывод 2 6 5 2 3 2" xfId="27820"/>
    <cellStyle name="Вывод 2 6 5 2 3 3" xfId="27821"/>
    <cellStyle name="Вывод 2 6 5 2 3 4" xfId="27822"/>
    <cellStyle name="Вывод 2 6 5 2 3 5" xfId="27823"/>
    <cellStyle name="Вывод 2 6 5 2 3 6" xfId="27824"/>
    <cellStyle name="Вывод 2 6 5 2 3 7" xfId="27825"/>
    <cellStyle name="Вывод 2 6 5 2 4" xfId="27826"/>
    <cellStyle name="Вывод 2 6 5 2 5" xfId="27827"/>
    <cellStyle name="Вывод 2 6 5 2 6" xfId="27828"/>
    <cellStyle name="Вывод 2 6 5 2 7" xfId="27829"/>
    <cellStyle name="Вывод 2 6 5 2 8" xfId="27830"/>
    <cellStyle name="Вывод 2 6 5 2 9" xfId="27831"/>
    <cellStyle name="Вывод 2 6 5 3" xfId="27832"/>
    <cellStyle name="Вывод 2 6 5 3 2" xfId="27833"/>
    <cellStyle name="Вывод 2 6 5 3 3" xfId="27834"/>
    <cellStyle name="Вывод 2 6 5 3 4" xfId="27835"/>
    <cellStyle name="Вывод 2 6 5 3 5" xfId="27836"/>
    <cellStyle name="Вывод 2 6 5 3 6" xfId="27837"/>
    <cellStyle name="Вывод 2 6 5 3 7" xfId="27838"/>
    <cellStyle name="Вывод 2 6 5 4" xfId="27839"/>
    <cellStyle name="Вывод 2 6 5 4 2" xfId="27840"/>
    <cellStyle name="Вывод 2 6 5 4 3" xfId="27841"/>
    <cellStyle name="Вывод 2 6 5 4 4" xfId="27842"/>
    <cellStyle name="Вывод 2 6 5 4 5" xfId="27843"/>
    <cellStyle name="Вывод 2 6 5 4 6" xfId="27844"/>
    <cellStyle name="Вывод 2 6 5 4 7" xfId="27845"/>
    <cellStyle name="Вывод 2 6 5 5" xfId="27846"/>
    <cellStyle name="Вывод 2 6 5 6" xfId="27847"/>
    <cellStyle name="Вывод 2 6 5 7" xfId="27848"/>
    <cellStyle name="Вывод 2 6 5 8" xfId="27849"/>
    <cellStyle name="Вывод 2 6 5 9" xfId="27850"/>
    <cellStyle name="Вывод 2 6 6" xfId="27851"/>
    <cellStyle name="Вывод 2 6 6 10" xfId="27852"/>
    <cellStyle name="Вывод 2 6 6 2" xfId="27853"/>
    <cellStyle name="Вывод 2 6 6 2 2" xfId="27854"/>
    <cellStyle name="Вывод 2 6 6 2 3" xfId="27855"/>
    <cellStyle name="Вывод 2 6 6 2 4" xfId="27856"/>
    <cellStyle name="Вывод 2 6 6 2 5" xfId="27857"/>
    <cellStyle name="Вывод 2 6 6 2 6" xfId="27858"/>
    <cellStyle name="Вывод 2 6 6 2 7" xfId="27859"/>
    <cellStyle name="Вывод 2 6 6 3" xfId="27860"/>
    <cellStyle name="Вывод 2 6 6 3 2" xfId="27861"/>
    <cellStyle name="Вывод 2 6 6 3 3" xfId="27862"/>
    <cellStyle name="Вывод 2 6 6 3 4" xfId="27863"/>
    <cellStyle name="Вывод 2 6 6 3 5" xfId="27864"/>
    <cellStyle name="Вывод 2 6 6 3 6" xfId="27865"/>
    <cellStyle name="Вывод 2 6 6 3 7" xfId="27866"/>
    <cellStyle name="Вывод 2 6 6 4" xfId="27867"/>
    <cellStyle name="Вывод 2 6 6 5" xfId="27868"/>
    <cellStyle name="Вывод 2 6 6 6" xfId="27869"/>
    <cellStyle name="Вывод 2 6 6 7" xfId="27870"/>
    <cellStyle name="Вывод 2 6 6 8" xfId="27871"/>
    <cellStyle name="Вывод 2 6 6 9" xfId="27872"/>
    <cellStyle name="Вывод 2 6 7" xfId="27873"/>
    <cellStyle name="Вывод 2 6 7 2" xfId="27874"/>
    <cellStyle name="Вывод 2 6 7 3" xfId="27875"/>
    <cellStyle name="Вывод 2 6 7 4" xfId="27876"/>
    <cellStyle name="Вывод 2 6 7 5" xfId="27877"/>
    <cellStyle name="Вывод 2 6 7 6" xfId="27878"/>
    <cellStyle name="Вывод 2 6 7 7" xfId="27879"/>
    <cellStyle name="Вывод 2 6 8" xfId="27880"/>
    <cellStyle name="Вывод 2 6 8 2" xfId="27881"/>
    <cellStyle name="Вывод 2 6 8 3" xfId="27882"/>
    <cellStyle name="Вывод 2 6 8 4" xfId="27883"/>
    <cellStyle name="Вывод 2 6 8 5" xfId="27884"/>
    <cellStyle name="Вывод 2 6 8 6" xfId="27885"/>
    <cellStyle name="Вывод 2 6 8 7" xfId="27886"/>
    <cellStyle name="Вывод 2 6 9" xfId="27887"/>
    <cellStyle name="Вывод 2 7" xfId="27888"/>
    <cellStyle name="Вывод 2 7 10" xfId="27889"/>
    <cellStyle name="Вывод 2 7 11" xfId="27890"/>
    <cellStyle name="Вывод 2 7 12" xfId="27891"/>
    <cellStyle name="Вывод 2 7 13" xfId="27892"/>
    <cellStyle name="Вывод 2 7 14" xfId="27893"/>
    <cellStyle name="Вывод 2 7 2" xfId="27894"/>
    <cellStyle name="Вывод 2 7 2 10" xfId="27895"/>
    <cellStyle name="Вывод 2 7 2 2" xfId="27896"/>
    <cellStyle name="Вывод 2 7 2 2 2" xfId="27897"/>
    <cellStyle name="Вывод 2 7 2 2 3" xfId="27898"/>
    <cellStyle name="Вывод 2 7 2 2 4" xfId="27899"/>
    <cellStyle name="Вывод 2 7 2 2 5" xfId="27900"/>
    <cellStyle name="Вывод 2 7 2 2 6" xfId="27901"/>
    <cellStyle name="Вывод 2 7 2 2 7" xfId="27902"/>
    <cellStyle name="Вывод 2 7 2 3" xfId="27903"/>
    <cellStyle name="Вывод 2 7 2 3 2" xfId="27904"/>
    <cellStyle name="Вывод 2 7 2 3 3" xfId="27905"/>
    <cellStyle name="Вывод 2 7 2 3 4" xfId="27906"/>
    <cellStyle name="Вывод 2 7 2 3 5" xfId="27907"/>
    <cellStyle name="Вывод 2 7 2 3 6" xfId="27908"/>
    <cellStyle name="Вывод 2 7 2 3 7" xfId="27909"/>
    <cellStyle name="Вывод 2 7 2 4" xfId="27910"/>
    <cellStyle name="Вывод 2 7 2 5" xfId="27911"/>
    <cellStyle name="Вывод 2 7 2 6" xfId="27912"/>
    <cellStyle name="Вывод 2 7 2 7" xfId="27913"/>
    <cellStyle name="Вывод 2 7 2 8" xfId="27914"/>
    <cellStyle name="Вывод 2 7 2 9" xfId="27915"/>
    <cellStyle name="Вывод 2 7 3" xfId="27916"/>
    <cellStyle name="Вывод 2 7 3 2" xfId="27917"/>
    <cellStyle name="Вывод 2 7 3 3" xfId="27918"/>
    <cellStyle name="Вывод 2 7 3 4" xfId="27919"/>
    <cellStyle name="Вывод 2 7 3 5" xfId="27920"/>
    <cellStyle name="Вывод 2 7 3 6" xfId="27921"/>
    <cellStyle name="Вывод 2 7 3 7" xfId="27922"/>
    <cellStyle name="Вывод 2 7 4" xfId="27923"/>
    <cellStyle name="Вывод 2 7 4 2" xfId="27924"/>
    <cellStyle name="Вывод 2 7 4 3" xfId="27925"/>
    <cellStyle name="Вывод 2 7 4 4" xfId="27926"/>
    <cellStyle name="Вывод 2 7 4 5" xfId="27927"/>
    <cellStyle name="Вывод 2 7 4 6" xfId="27928"/>
    <cellStyle name="Вывод 2 7 4 7" xfId="27929"/>
    <cellStyle name="Вывод 2 7 5" xfId="27930"/>
    <cellStyle name="Вывод 2 7 6" xfId="27931"/>
    <cellStyle name="Вывод 2 7 7" xfId="27932"/>
    <cellStyle name="Вывод 2 7 8" xfId="27933"/>
    <cellStyle name="Вывод 2 7 9" xfId="27934"/>
    <cellStyle name="Вывод 2 8" xfId="27935"/>
    <cellStyle name="Вывод 2 8 10" xfId="27936"/>
    <cellStyle name="Вывод 2 8 2" xfId="27937"/>
    <cellStyle name="Вывод 2 8 2 2" xfId="27938"/>
    <cellStyle name="Вывод 2 8 2 3" xfId="27939"/>
    <cellStyle name="Вывод 2 8 2 4" xfId="27940"/>
    <cellStyle name="Вывод 2 8 2 5" xfId="27941"/>
    <cellStyle name="Вывод 2 8 2 6" xfId="27942"/>
    <cellStyle name="Вывод 2 8 2 7" xfId="27943"/>
    <cellStyle name="Вывод 2 8 3" xfId="27944"/>
    <cellStyle name="Вывод 2 8 3 2" xfId="27945"/>
    <cellStyle name="Вывод 2 8 3 3" xfId="27946"/>
    <cellStyle name="Вывод 2 8 3 4" xfId="27947"/>
    <cellStyle name="Вывод 2 8 3 5" xfId="27948"/>
    <cellStyle name="Вывод 2 8 3 6" xfId="27949"/>
    <cellStyle name="Вывод 2 8 3 7" xfId="27950"/>
    <cellStyle name="Вывод 2 8 4" xfId="27951"/>
    <cellStyle name="Вывод 2 8 5" xfId="27952"/>
    <cellStyle name="Вывод 2 8 6" xfId="27953"/>
    <cellStyle name="Вывод 2 8 7" xfId="27954"/>
    <cellStyle name="Вывод 2 8 8" xfId="27955"/>
    <cellStyle name="Вывод 2 8 9" xfId="27956"/>
    <cellStyle name="Вывод 2 9" xfId="27957"/>
    <cellStyle name="Вывод 2 9 2" xfId="27958"/>
    <cellStyle name="Вывод 2 9 3" xfId="27959"/>
    <cellStyle name="Вывод 2 9 4" xfId="27960"/>
    <cellStyle name="Вывод 2 9 5" xfId="27961"/>
    <cellStyle name="Вывод 2 9 6" xfId="27962"/>
    <cellStyle name="Вывод 2 9 7" xfId="27963"/>
    <cellStyle name="Вывод 3" xfId="27964"/>
    <cellStyle name="Вывод 3 2" xfId="27965"/>
    <cellStyle name="Вывод 3 2 10" xfId="27966"/>
    <cellStyle name="Вывод 3 2 11" xfId="27967"/>
    <cellStyle name="Вывод 3 2 12" xfId="27968"/>
    <cellStyle name="Вывод 3 2 2" xfId="27969"/>
    <cellStyle name="Вывод 3 2 2 10" xfId="27970"/>
    <cellStyle name="Вывод 3 2 2 11" xfId="27971"/>
    <cellStyle name="Вывод 3 2 2 12" xfId="27972"/>
    <cellStyle name="Вывод 3 2 2 13" xfId="27973"/>
    <cellStyle name="Вывод 3 2 2 14" xfId="27974"/>
    <cellStyle name="Вывод 3 2 2 2" xfId="27975"/>
    <cellStyle name="Вывод 3 2 2 2 10" xfId="27976"/>
    <cellStyle name="Вывод 3 2 2 2 2" xfId="27977"/>
    <cellStyle name="Вывод 3 2 2 2 2 2" xfId="27978"/>
    <cellStyle name="Вывод 3 2 2 2 2 3" xfId="27979"/>
    <cellStyle name="Вывод 3 2 2 2 2 4" xfId="27980"/>
    <cellStyle name="Вывод 3 2 2 2 2 5" xfId="27981"/>
    <cellStyle name="Вывод 3 2 2 2 2 6" xfId="27982"/>
    <cellStyle name="Вывод 3 2 2 2 2 7" xfId="27983"/>
    <cellStyle name="Вывод 3 2 2 2 3" xfId="27984"/>
    <cellStyle name="Вывод 3 2 2 2 3 2" xfId="27985"/>
    <cellStyle name="Вывод 3 2 2 2 3 3" xfId="27986"/>
    <cellStyle name="Вывод 3 2 2 2 3 4" xfId="27987"/>
    <cellStyle name="Вывод 3 2 2 2 3 5" xfId="27988"/>
    <cellStyle name="Вывод 3 2 2 2 3 6" xfId="27989"/>
    <cellStyle name="Вывод 3 2 2 2 3 7" xfId="27990"/>
    <cellStyle name="Вывод 3 2 2 2 4" xfId="27991"/>
    <cellStyle name="Вывод 3 2 2 2 5" xfId="27992"/>
    <cellStyle name="Вывод 3 2 2 2 6" xfId="27993"/>
    <cellStyle name="Вывод 3 2 2 2 7" xfId="27994"/>
    <cellStyle name="Вывод 3 2 2 2 8" xfId="27995"/>
    <cellStyle name="Вывод 3 2 2 2 9" xfId="27996"/>
    <cellStyle name="Вывод 3 2 2 3" xfId="27997"/>
    <cellStyle name="Вывод 3 2 2 3 2" xfId="27998"/>
    <cellStyle name="Вывод 3 2 2 3 3" xfId="27999"/>
    <cellStyle name="Вывод 3 2 2 3 4" xfId="28000"/>
    <cellStyle name="Вывод 3 2 2 3 5" xfId="28001"/>
    <cellStyle name="Вывод 3 2 2 3 6" xfId="28002"/>
    <cellStyle name="Вывод 3 2 2 3 7" xfId="28003"/>
    <cellStyle name="Вывод 3 2 2 4" xfId="28004"/>
    <cellStyle name="Вывод 3 2 2 4 2" xfId="28005"/>
    <cellStyle name="Вывод 3 2 2 4 3" xfId="28006"/>
    <cellStyle name="Вывод 3 2 2 4 4" xfId="28007"/>
    <cellStyle name="Вывод 3 2 2 4 5" xfId="28008"/>
    <cellStyle name="Вывод 3 2 2 4 6" xfId="28009"/>
    <cellStyle name="Вывод 3 2 2 4 7" xfId="28010"/>
    <cellStyle name="Вывод 3 2 2 5" xfId="28011"/>
    <cellStyle name="Вывод 3 2 2 6" xfId="28012"/>
    <cellStyle name="Вывод 3 2 2 7" xfId="28013"/>
    <cellStyle name="Вывод 3 2 2 8" xfId="28014"/>
    <cellStyle name="Вывод 3 2 2 9" xfId="28015"/>
    <cellStyle name="Вывод 3 2 3" xfId="28016"/>
    <cellStyle name="Вывод 3 2 3 10" xfId="28017"/>
    <cellStyle name="Вывод 3 2 3 11" xfId="28018"/>
    <cellStyle name="Вывод 3 2 3 12" xfId="28019"/>
    <cellStyle name="Вывод 3 2 3 13" xfId="28020"/>
    <cellStyle name="Вывод 3 2 3 14" xfId="28021"/>
    <cellStyle name="Вывод 3 2 3 2" xfId="28022"/>
    <cellStyle name="Вывод 3 2 3 2 10" xfId="28023"/>
    <cellStyle name="Вывод 3 2 3 2 2" xfId="28024"/>
    <cellStyle name="Вывод 3 2 3 2 2 2" xfId="28025"/>
    <cellStyle name="Вывод 3 2 3 2 2 3" xfId="28026"/>
    <cellStyle name="Вывод 3 2 3 2 2 4" xfId="28027"/>
    <cellStyle name="Вывод 3 2 3 2 2 5" xfId="28028"/>
    <cellStyle name="Вывод 3 2 3 2 2 6" xfId="28029"/>
    <cellStyle name="Вывод 3 2 3 2 2 7" xfId="28030"/>
    <cellStyle name="Вывод 3 2 3 2 3" xfId="28031"/>
    <cellStyle name="Вывод 3 2 3 2 3 2" xfId="28032"/>
    <cellStyle name="Вывод 3 2 3 2 3 3" xfId="28033"/>
    <cellStyle name="Вывод 3 2 3 2 3 4" xfId="28034"/>
    <cellStyle name="Вывод 3 2 3 2 3 5" xfId="28035"/>
    <cellStyle name="Вывод 3 2 3 2 3 6" xfId="28036"/>
    <cellStyle name="Вывод 3 2 3 2 3 7" xfId="28037"/>
    <cellStyle name="Вывод 3 2 3 2 4" xfId="28038"/>
    <cellStyle name="Вывод 3 2 3 2 5" xfId="28039"/>
    <cellStyle name="Вывод 3 2 3 2 6" xfId="28040"/>
    <cellStyle name="Вывод 3 2 3 2 7" xfId="28041"/>
    <cellStyle name="Вывод 3 2 3 2 8" xfId="28042"/>
    <cellStyle name="Вывод 3 2 3 2 9" xfId="28043"/>
    <cellStyle name="Вывод 3 2 3 3" xfId="28044"/>
    <cellStyle name="Вывод 3 2 3 3 2" xfId="28045"/>
    <cellStyle name="Вывод 3 2 3 3 3" xfId="28046"/>
    <cellStyle name="Вывод 3 2 3 3 4" xfId="28047"/>
    <cellStyle name="Вывод 3 2 3 3 5" xfId="28048"/>
    <cellStyle name="Вывод 3 2 3 3 6" xfId="28049"/>
    <cellStyle name="Вывод 3 2 3 3 7" xfId="28050"/>
    <cellStyle name="Вывод 3 2 3 4" xfId="28051"/>
    <cellStyle name="Вывод 3 2 3 4 2" xfId="28052"/>
    <cellStyle name="Вывод 3 2 3 4 3" xfId="28053"/>
    <cellStyle name="Вывод 3 2 3 4 4" xfId="28054"/>
    <cellStyle name="Вывод 3 2 3 4 5" xfId="28055"/>
    <cellStyle name="Вывод 3 2 3 4 6" xfId="28056"/>
    <cellStyle name="Вывод 3 2 3 4 7" xfId="28057"/>
    <cellStyle name="Вывод 3 2 3 5" xfId="28058"/>
    <cellStyle name="Вывод 3 2 3 6" xfId="28059"/>
    <cellStyle name="Вывод 3 2 3 7" xfId="28060"/>
    <cellStyle name="Вывод 3 2 3 8" xfId="28061"/>
    <cellStyle name="Вывод 3 2 3 9" xfId="28062"/>
    <cellStyle name="Вывод 3 2 4" xfId="28063"/>
    <cellStyle name="Вывод 3 2 4 10" xfId="28064"/>
    <cellStyle name="Вывод 3 2 4 11" xfId="28065"/>
    <cellStyle name="Вывод 3 2 4 12" xfId="28066"/>
    <cellStyle name="Вывод 3 2 4 13" xfId="28067"/>
    <cellStyle name="Вывод 3 2 4 14" xfId="28068"/>
    <cellStyle name="Вывод 3 2 4 2" xfId="28069"/>
    <cellStyle name="Вывод 3 2 4 2 10" xfId="28070"/>
    <cellStyle name="Вывод 3 2 4 2 2" xfId="28071"/>
    <cellStyle name="Вывод 3 2 4 2 2 2" xfId="28072"/>
    <cellStyle name="Вывод 3 2 4 2 2 3" xfId="28073"/>
    <cellStyle name="Вывод 3 2 4 2 2 4" xfId="28074"/>
    <cellStyle name="Вывод 3 2 4 2 2 5" xfId="28075"/>
    <cellStyle name="Вывод 3 2 4 2 2 6" xfId="28076"/>
    <cellStyle name="Вывод 3 2 4 2 2 7" xfId="28077"/>
    <cellStyle name="Вывод 3 2 4 2 3" xfId="28078"/>
    <cellStyle name="Вывод 3 2 4 2 3 2" xfId="28079"/>
    <cellStyle name="Вывод 3 2 4 2 3 3" xfId="28080"/>
    <cellStyle name="Вывод 3 2 4 2 3 4" xfId="28081"/>
    <cellStyle name="Вывод 3 2 4 2 3 5" xfId="28082"/>
    <cellStyle name="Вывод 3 2 4 2 3 6" xfId="28083"/>
    <cellStyle name="Вывод 3 2 4 2 3 7" xfId="28084"/>
    <cellStyle name="Вывод 3 2 4 2 4" xfId="28085"/>
    <cellStyle name="Вывод 3 2 4 2 5" xfId="28086"/>
    <cellStyle name="Вывод 3 2 4 2 6" xfId="28087"/>
    <cellStyle name="Вывод 3 2 4 2 7" xfId="28088"/>
    <cellStyle name="Вывод 3 2 4 2 8" xfId="28089"/>
    <cellStyle name="Вывод 3 2 4 2 9" xfId="28090"/>
    <cellStyle name="Вывод 3 2 4 3" xfId="28091"/>
    <cellStyle name="Вывод 3 2 4 3 2" xfId="28092"/>
    <cellStyle name="Вывод 3 2 4 3 3" xfId="28093"/>
    <cellStyle name="Вывод 3 2 4 3 4" xfId="28094"/>
    <cellStyle name="Вывод 3 2 4 3 5" xfId="28095"/>
    <cellStyle name="Вывод 3 2 4 3 6" xfId="28096"/>
    <cellStyle name="Вывод 3 2 4 3 7" xfId="28097"/>
    <cellStyle name="Вывод 3 2 4 4" xfId="28098"/>
    <cellStyle name="Вывод 3 2 4 4 2" xfId="28099"/>
    <cellStyle name="Вывод 3 2 4 4 3" xfId="28100"/>
    <cellStyle name="Вывод 3 2 4 4 4" xfId="28101"/>
    <cellStyle name="Вывод 3 2 4 4 5" xfId="28102"/>
    <cellStyle name="Вывод 3 2 4 4 6" xfId="28103"/>
    <cellStyle name="Вывод 3 2 4 4 7" xfId="28104"/>
    <cellStyle name="Вывод 3 2 4 5" xfId="28105"/>
    <cellStyle name="Вывод 3 2 4 6" xfId="28106"/>
    <cellStyle name="Вывод 3 2 4 7" xfId="28107"/>
    <cellStyle name="Вывод 3 2 4 8" xfId="28108"/>
    <cellStyle name="Вывод 3 2 4 9" xfId="28109"/>
    <cellStyle name="Вывод 3 2 5" xfId="28110"/>
    <cellStyle name="Вывод 3 2 5 10" xfId="28111"/>
    <cellStyle name="Вывод 3 2 5 11" xfId="28112"/>
    <cellStyle name="Вывод 3 2 5 12" xfId="28113"/>
    <cellStyle name="Вывод 3 2 5 13" xfId="28114"/>
    <cellStyle name="Вывод 3 2 5 14" xfId="28115"/>
    <cellStyle name="Вывод 3 2 5 2" xfId="28116"/>
    <cellStyle name="Вывод 3 2 5 2 10" xfId="28117"/>
    <cellStyle name="Вывод 3 2 5 2 2" xfId="28118"/>
    <cellStyle name="Вывод 3 2 5 2 2 2" xfId="28119"/>
    <cellStyle name="Вывод 3 2 5 2 2 3" xfId="28120"/>
    <cellStyle name="Вывод 3 2 5 2 2 4" xfId="28121"/>
    <cellStyle name="Вывод 3 2 5 2 2 5" xfId="28122"/>
    <cellStyle name="Вывод 3 2 5 2 2 6" xfId="28123"/>
    <cellStyle name="Вывод 3 2 5 2 2 7" xfId="28124"/>
    <cellStyle name="Вывод 3 2 5 2 3" xfId="28125"/>
    <cellStyle name="Вывод 3 2 5 2 3 2" xfId="28126"/>
    <cellStyle name="Вывод 3 2 5 2 3 3" xfId="28127"/>
    <cellStyle name="Вывод 3 2 5 2 3 4" xfId="28128"/>
    <cellStyle name="Вывод 3 2 5 2 3 5" xfId="28129"/>
    <cellStyle name="Вывод 3 2 5 2 3 6" xfId="28130"/>
    <cellStyle name="Вывод 3 2 5 2 3 7" xfId="28131"/>
    <cellStyle name="Вывод 3 2 5 2 4" xfId="28132"/>
    <cellStyle name="Вывод 3 2 5 2 5" xfId="28133"/>
    <cellStyle name="Вывод 3 2 5 2 6" xfId="28134"/>
    <cellStyle name="Вывод 3 2 5 2 7" xfId="28135"/>
    <cellStyle name="Вывод 3 2 5 2 8" xfId="28136"/>
    <cellStyle name="Вывод 3 2 5 2 9" xfId="28137"/>
    <cellStyle name="Вывод 3 2 5 3" xfId="28138"/>
    <cellStyle name="Вывод 3 2 5 3 2" xfId="28139"/>
    <cellStyle name="Вывод 3 2 5 3 3" xfId="28140"/>
    <cellStyle name="Вывод 3 2 5 3 4" xfId="28141"/>
    <cellStyle name="Вывод 3 2 5 3 5" xfId="28142"/>
    <cellStyle name="Вывод 3 2 5 3 6" xfId="28143"/>
    <cellStyle name="Вывод 3 2 5 3 7" xfId="28144"/>
    <cellStyle name="Вывод 3 2 5 4" xfId="28145"/>
    <cellStyle name="Вывод 3 2 5 4 2" xfId="28146"/>
    <cellStyle name="Вывод 3 2 5 4 3" xfId="28147"/>
    <cellStyle name="Вывод 3 2 5 4 4" xfId="28148"/>
    <cellStyle name="Вывод 3 2 5 4 5" xfId="28149"/>
    <cellStyle name="Вывод 3 2 5 4 6" xfId="28150"/>
    <cellStyle name="Вывод 3 2 5 4 7" xfId="28151"/>
    <cellStyle name="Вывод 3 2 5 5" xfId="28152"/>
    <cellStyle name="Вывод 3 2 5 6" xfId="28153"/>
    <cellStyle name="Вывод 3 2 5 7" xfId="28154"/>
    <cellStyle name="Вывод 3 2 5 8" xfId="28155"/>
    <cellStyle name="Вывод 3 2 5 9" xfId="28156"/>
    <cellStyle name="Вывод 3 2 6" xfId="28157"/>
    <cellStyle name="Вывод 3 2 6 10" xfId="28158"/>
    <cellStyle name="Вывод 3 2 6 2" xfId="28159"/>
    <cellStyle name="Вывод 3 2 6 2 2" xfId="28160"/>
    <cellStyle name="Вывод 3 2 6 2 3" xfId="28161"/>
    <cellStyle name="Вывод 3 2 6 2 4" xfId="28162"/>
    <cellStyle name="Вывод 3 2 6 2 5" xfId="28163"/>
    <cellStyle name="Вывод 3 2 6 2 6" xfId="28164"/>
    <cellStyle name="Вывод 3 2 6 2 7" xfId="28165"/>
    <cellStyle name="Вывод 3 2 6 3" xfId="28166"/>
    <cellStyle name="Вывод 3 2 6 3 2" xfId="28167"/>
    <cellStyle name="Вывод 3 2 6 3 3" xfId="28168"/>
    <cellStyle name="Вывод 3 2 6 3 4" xfId="28169"/>
    <cellStyle name="Вывод 3 2 6 3 5" xfId="28170"/>
    <cellStyle name="Вывод 3 2 6 3 6" xfId="28171"/>
    <cellStyle name="Вывод 3 2 6 3 7" xfId="28172"/>
    <cellStyle name="Вывод 3 2 6 4" xfId="28173"/>
    <cellStyle name="Вывод 3 2 6 5" xfId="28174"/>
    <cellStyle name="Вывод 3 2 6 6" xfId="28175"/>
    <cellStyle name="Вывод 3 2 6 7" xfId="28176"/>
    <cellStyle name="Вывод 3 2 6 8" xfId="28177"/>
    <cellStyle name="Вывод 3 2 6 9" xfId="28178"/>
    <cellStyle name="Вывод 3 2 7" xfId="28179"/>
    <cellStyle name="Вывод 3 2 8" xfId="28180"/>
    <cellStyle name="Вывод 3 2 9" xfId="28181"/>
    <cellStyle name="Вывод 3 3" xfId="28182"/>
    <cellStyle name="Вывод 3 3 10" xfId="28183"/>
    <cellStyle name="Вывод 3 3 11" xfId="28184"/>
    <cellStyle name="Вывод 3 3 12" xfId="28185"/>
    <cellStyle name="Вывод 3 3 13" xfId="28186"/>
    <cellStyle name="Вывод 3 3 14" xfId="28187"/>
    <cellStyle name="Вывод 3 3 15" xfId="28188"/>
    <cellStyle name="Вывод 3 3 16" xfId="28189"/>
    <cellStyle name="Вывод 3 3 17" xfId="28190"/>
    <cellStyle name="Вывод 3 3 18" xfId="28191"/>
    <cellStyle name="Вывод 3 3 2" xfId="28192"/>
    <cellStyle name="Вывод 3 3 2 10" xfId="28193"/>
    <cellStyle name="Вывод 3 3 2 11" xfId="28194"/>
    <cellStyle name="Вывод 3 3 2 12" xfId="28195"/>
    <cellStyle name="Вывод 3 3 2 13" xfId="28196"/>
    <cellStyle name="Вывод 3 3 2 14" xfId="28197"/>
    <cellStyle name="Вывод 3 3 2 2" xfId="28198"/>
    <cellStyle name="Вывод 3 3 2 2 10" xfId="28199"/>
    <cellStyle name="Вывод 3 3 2 2 2" xfId="28200"/>
    <cellStyle name="Вывод 3 3 2 2 2 2" xfId="28201"/>
    <cellStyle name="Вывод 3 3 2 2 2 3" xfId="28202"/>
    <cellStyle name="Вывод 3 3 2 2 2 4" xfId="28203"/>
    <cellStyle name="Вывод 3 3 2 2 2 5" xfId="28204"/>
    <cellStyle name="Вывод 3 3 2 2 2 6" xfId="28205"/>
    <cellStyle name="Вывод 3 3 2 2 2 7" xfId="28206"/>
    <cellStyle name="Вывод 3 3 2 2 3" xfId="28207"/>
    <cellStyle name="Вывод 3 3 2 2 3 2" xfId="28208"/>
    <cellStyle name="Вывод 3 3 2 2 3 3" xfId="28209"/>
    <cellStyle name="Вывод 3 3 2 2 3 4" xfId="28210"/>
    <cellStyle name="Вывод 3 3 2 2 3 5" xfId="28211"/>
    <cellStyle name="Вывод 3 3 2 2 3 6" xfId="28212"/>
    <cellStyle name="Вывод 3 3 2 2 3 7" xfId="28213"/>
    <cellStyle name="Вывод 3 3 2 2 4" xfId="28214"/>
    <cellStyle name="Вывод 3 3 2 2 5" xfId="28215"/>
    <cellStyle name="Вывод 3 3 2 2 6" xfId="28216"/>
    <cellStyle name="Вывод 3 3 2 2 7" xfId="28217"/>
    <cellStyle name="Вывод 3 3 2 2 8" xfId="28218"/>
    <cellStyle name="Вывод 3 3 2 2 9" xfId="28219"/>
    <cellStyle name="Вывод 3 3 2 3" xfId="28220"/>
    <cellStyle name="Вывод 3 3 2 3 2" xfId="28221"/>
    <cellStyle name="Вывод 3 3 2 3 3" xfId="28222"/>
    <cellStyle name="Вывод 3 3 2 3 4" xfId="28223"/>
    <cellStyle name="Вывод 3 3 2 3 5" xfId="28224"/>
    <cellStyle name="Вывод 3 3 2 3 6" xfId="28225"/>
    <cellStyle name="Вывод 3 3 2 3 7" xfId="28226"/>
    <cellStyle name="Вывод 3 3 2 4" xfId="28227"/>
    <cellStyle name="Вывод 3 3 2 4 2" xfId="28228"/>
    <cellStyle name="Вывод 3 3 2 4 3" xfId="28229"/>
    <cellStyle name="Вывод 3 3 2 4 4" xfId="28230"/>
    <cellStyle name="Вывод 3 3 2 4 5" xfId="28231"/>
    <cellStyle name="Вывод 3 3 2 4 6" xfId="28232"/>
    <cellStyle name="Вывод 3 3 2 4 7" xfId="28233"/>
    <cellStyle name="Вывод 3 3 2 5" xfId="28234"/>
    <cellStyle name="Вывод 3 3 2 6" xfId="28235"/>
    <cellStyle name="Вывод 3 3 2 7" xfId="28236"/>
    <cellStyle name="Вывод 3 3 2 8" xfId="28237"/>
    <cellStyle name="Вывод 3 3 2 9" xfId="28238"/>
    <cellStyle name="Вывод 3 3 3" xfId="28239"/>
    <cellStyle name="Вывод 3 3 3 10" xfId="28240"/>
    <cellStyle name="Вывод 3 3 3 11" xfId="28241"/>
    <cellStyle name="Вывод 3 3 3 12" xfId="28242"/>
    <cellStyle name="Вывод 3 3 3 13" xfId="28243"/>
    <cellStyle name="Вывод 3 3 3 14" xfId="28244"/>
    <cellStyle name="Вывод 3 3 3 2" xfId="28245"/>
    <cellStyle name="Вывод 3 3 3 2 10" xfId="28246"/>
    <cellStyle name="Вывод 3 3 3 2 2" xfId="28247"/>
    <cellStyle name="Вывод 3 3 3 2 2 2" xfId="28248"/>
    <cellStyle name="Вывод 3 3 3 2 2 3" xfId="28249"/>
    <cellStyle name="Вывод 3 3 3 2 2 4" xfId="28250"/>
    <cellStyle name="Вывод 3 3 3 2 2 5" xfId="28251"/>
    <cellStyle name="Вывод 3 3 3 2 2 6" xfId="28252"/>
    <cellStyle name="Вывод 3 3 3 2 2 7" xfId="28253"/>
    <cellStyle name="Вывод 3 3 3 2 3" xfId="28254"/>
    <cellStyle name="Вывод 3 3 3 2 3 2" xfId="28255"/>
    <cellStyle name="Вывод 3 3 3 2 3 3" xfId="28256"/>
    <cellStyle name="Вывод 3 3 3 2 3 4" xfId="28257"/>
    <cellStyle name="Вывод 3 3 3 2 3 5" xfId="28258"/>
    <cellStyle name="Вывод 3 3 3 2 3 6" xfId="28259"/>
    <cellStyle name="Вывод 3 3 3 2 3 7" xfId="28260"/>
    <cellStyle name="Вывод 3 3 3 2 4" xfId="28261"/>
    <cellStyle name="Вывод 3 3 3 2 5" xfId="28262"/>
    <cellStyle name="Вывод 3 3 3 2 6" xfId="28263"/>
    <cellStyle name="Вывод 3 3 3 2 7" xfId="28264"/>
    <cellStyle name="Вывод 3 3 3 2 8" xfId="28265"/>
    <cellStyle name="Вывод 3 3 3 2 9" xfId="28266"/>
    <cellStyle name="Вывод 3 3 3 3" xfId="28267"/>
    <cellStyle name="Вывод 3 3 3 3 2" xfId="28268"/>
    <cellStyle name="Вывод 3 3 3 3 3" xfId="28269"/>
    <cellStyle name="Вывод 3 3 3 3 4" xfId="28270"/>
    <cellStyle name="Вывод 3 3 3 3 5" xfId="28271"/>
    <cellStyle name="Вывод 3 3 3 3 6" xfId="28272"/>
    <cellStyle name="Вывод 3 3 3 3 7" xfId="28273"/>
    <cellStyle name="Вывод 3 3 3 4" xfId="28274"/>
    <cellStyle name="Вывод 3 3 3 4 2" xfId="28275"/>
    <cellStyle name="Вывод 3 3 3 4 3" xfId="28276"/>
    <cellStyle name="Вывод 3 3 3 4 4" xfId="28277"/>
    <cellStyle name="Вывод 3 3 3 4 5" xfId="28278"/>
    <cellStyle name="Вывод 3 3 3 4 6" xfId="28279"/>
    <cellStyle name="Вывод 3 3 3 4 7" xfId="28280"/>
    <cellStyle name="Вывод 3 3 3 5" xfId="28281"/>
    <cellStyle name="Вывод 3 3 3 6" xfId="28282"/>
    <cellStyle name="Вывод 3 3 3 7" xfId="28283"/>
    <cellStyle name="Вывод 3 3 3 8" xfId="28284"/>
    <cellStyle name="Вывод 3 3 3 9" xfId="28285"/>
    <cellStyle name="Вывод 3 3 4" xfId="28286"/>
    <cellStyle name="Вывод 3 3 4 10" xfId="28287"/>
    <cellStyle name="Вывод 3 3 4 11" xfId="28288"/>
    <cellStyle name="Вывод 3 3 4 12" xfId="28289"/>
    <cellStyle name="Вывод 3 3 4 13" xfId="28290"/>
    <cellStyle name="Вывод 3 3 4 14" xfId="28291"/>
    <cellStyle name="Вывод 3 3 4 2" xfId="28292"/>
    <cellStyle name="Вывод 3 3 4 2 10" xfId="28293"/>
    <cellStyle name="Вывод 3 3 4 2 2" xfId="28294"/>
    <cellStyle name="Вывод 3 3 4 2 2 2" xfId="28295"/>
    <cellStyle name="Вывод 3 3 4 2 2 3" xfId="28296"/>
    <cellStyle name="Вывод 3 3 4 2 2 4" xfId="28297"/>
    <cellStyle name="Вывод 3 3 4 2 2 5" xfId="28298"/>
    <cellStyle name="Вывод 3 3 4 2 2 6" xfId="28299"/>
    <cellStyle name="Вывод 3 3 4 2 2 7" xfId="28300"/>
    <cellStyle name="Вывод 3 3 4 2 3" xfId="28301"/>
    <cellStyle name="Вывод 3 3 4 2 3 2" xfId="28302"/>
    <cellStyle name="Вывод 3 3 4 2 3 3" xfId="28303"/>
    <cellStyle name="Вывод 3 3 4 2 3 4" xfId="28304"/>
    <cellStyle name="Вывод 3 3 4 2 3 5" xfId="28305"/>
    <cellStyle name="Вывод 3 3 4 2 3 6" xfId="28306"/>
    <cellStyle name="Вывод 3 3 4 2 3 7" xfId="28307"/>
    <cellStyle name="Вывод 3 3 4 2 4" xfId="28308"/>
    <cellStyle name="Вывод 3 3 4 2 5" xfId="28309"/>
    <cellStyle name="Вывод 3 3 4 2 6" xfId="28310"/>
    <cellStyle name="Вывод 3 3 4 2 7" xfId="28311"/>
    <cellStyle name="Вывод 3 3 4 2 8" xfId="28312"/>
    <cellStyle name="Вывод 3 3 4 2 9" xfId="28313"/>
    <cellStyle name="Вывод 3 3 4 3" xfId="28314"/>
    <cellStyle name="Вывод 3 3 4 3 2" xfId="28315"/>
    <cellStyle name="Вывод 3 3 4 3 3" xfId="28316"/>
    <cellStyle name="Вывод 3 3 4 3 4" xfId="28317"/>
    <cellStyle name="Вывод 3 3 4 3 5" xfId="28318"/>
    <cellStyle name="Вывод 3 3 4 3 6" xfId="28319"/>
    <cellStyle name="Вывод 3 3 4 3 7" xfId="28320"/>
    <cellStyle name="Вывод 3 3 4 4" xfId="28321"/>
    <cellStyle name="Вывод 3 3 4 4 2" xfId="28322"/>
    <cellStyle name="Вывод 3 3 4 4 3" xfId="28323"/>
    <cellStyle name="Вывод 3 3 4 4 4" xfId="28324"/>
    <cellStyle name="Вывод 3 3 4 4 5" xfId="28325"/>
    <cellStyle name="Вывод 3 3 4 4 6" xfId="28326"/>
    <cellStyle name="Вывод 3 3 4 4 7" xfId="28327"/>
    <cellStyle name="Вывод 3 3 4 5" xfId="28328"/>
    <cellStyle name="Вывод 3 3 4 6" xfId="28329"/>
    <cellStyle name="Вывод 3 3 4 7" xfId="28330"/>
    <cellStyle name="Вывод 3 3 4 8" xfId="28331"/>
    <cellStyle name="Вывод 3 3 4 9" xfId="28332"/>
    <cellStyle name="Вывод 3 3 5" xfId="28333"/>
    <cellStyle name="Вывод 3 3 5 10" xfId="28334"/>
    <cellStyle name="Вывод 3 3 5 11" xfId="28335"/>
    <cellStyle name="Вывод 3 3 5 12" xfId="28336"/>
    <cellStyle name="Вывод 3 3 5 13" xfId="28337"/>
    <cellStyle name="Вывод 3 3 5 14" xfId="28338"/>
    <cellStyle name="Вывод 3 3 5 2" xfId="28339"/>
    <cellStyle name="Вывод 3 3 5 2 10" xfId="28340"/>
    <cellStyle name="Вывод 3 3 5 2 2" xfId="28341"/>
    <cellStyle name="Вывод 3 3 5 2 2 2" xfId="28342"/>
    <cellStyle name="Вывод 3 3 5 2 2 3" xfId="28343"/>
    <cellStyle name="Вывод 3 3 5 2 2 4" xfId="28344"/>
    <cellStyle name="Вывод 3 3 5 2 2 5" xfId="28345"/>
    <cellStyle name="Вывод 3 3 5 2 2 6" xfId="28346"/>
    <cellStyle name="Вывод 3 3 5 2 2 7" xfId="28347"/>
    <cellStyle name="Вывод 3 3 5 2 3" xfId="28348"/>
    <cellStyle name="Вывод 3 3 5 2 3 2" xfId="28349"/>
    <cellStyle name="Вывод 3 3 5 2 3 3" xfId="28350"/>
    <cellStyle name="Вывод 3 3 5 2 3 4" xfId="28351"/>
    <cellStyle name="Вывод 3 3 5 2 3 5" xfId="28352"/>
    <cellStyle name="Вывод 3 3 5 2 3 6" xfId="28353"/>
    <cellStyle name="Вывод 3 3 5 2 3 7" xfId="28354"/>
    <cellStyle name="Вывод 3 3 5 2 4" xfId="28355"/>
    <cellStyle name="Вывод 3 3 5 2 5" xfId="28356"/>
    <cellStyle name="Вывод 3 3 5 2 6" xfId="28357"/>
    <cellStyle name="Вывод 3 3 5 2 7" xfId="28358"/>
    <cellStyle name="Вывод 3 3 5 2 8" xfId="28359"/>
    <cellStyle name="Вывод 3 3 5 2 9" xfId="28360"/>
    <cellStyle name="Вывод 3 3 5 3" xfId="28361"/>
    <cellStyle name="Вывод 3 3 5 3 2" xfId="28362"/>
    <cellStyle name="Вывод 3 3 5 3 3" xfId="28363"/>
    <cellStyle name="Вывод 3 3 5 3 4" xfId="28364"/>
    <cellStyle name="Вывод 3 3 5 3 5" xfId="28365"/>
    <cellStyle name="Вывод 3 3 5 3 6" xfId="28366"/>
    <cellStyle name="Вывод 3 3 5 3 7" xfId="28367"/>
    <cellStyle name="Вывод 3 3 5 4" xfId="28368"/>
    <cellStyle name="Вывод 3 3 5 4 2" xfId="28369"/>
    <cellStyle name="Вывод 3 3 5 4 3" xfId="28370"/>
    <cellStyle name="Вывод 3 3 5 4 4" xfId="28371"/>
    <cellStyle name="Вывод 3 3 5 4 5" xfId="28372"/>
    <cellStyle name="Вывод 3 3 5 4 6" xfId="28373"/>
    <cellStyle name="Вывод 3 3 5 4 7" xfId="28374"/>
    <cellStyle name="Вывод 3 3 5 5" xfId="28375"/>
    <cellStyle name="Вывод 3 3 5 6" xfId="28376"/>
    <cellStyle name="Вывод 3 3 5 7" xfId="28377"/>
    <cellStyle name="Вывод 3 3 5 8" xfId="28378"/>
    <cellStyle name="Вывод 3 3 5 9" xfId="28379"/>
    <cellStyle name="Вывод 3 3 6" xfId="28380"/>
    <cellStyle name="Вывод 3 3 6 10" xfId="28381"/>
    <cellStyle name="Вывод 3 3 6 2" xfId="28382"/>
    <cellStyle name="Вывод 3 3 6 2 2" xfId="28383"/>
    <cellStyle name="Вывод 3 3 6 2 3" xfId="28384"/>
    <cellStyle name="Вывод 3 3 6 2 4" xfId="28385"/>
    <cellStyle name="Вывод 3 3 6 2 5" xfId="28386"/>
    <cellStyle name="Вывод 3 3 6 2 6" xfId="28387"/>
    <cellStyle name="Вывод 3 3 6 2 7" xfId="28388"/>
    <cellStyle name="Вывод 3 3 6 3" xfId="28389"/>
    <cellStyle name="Вывод 3 3 6 3 2" xfId="28390"/>
    <cellStyle name="Вывод 3 3 6 3 3" xfId="28391"/>
    <cellStyle name="Вывод 3 3 6 3 4" xfId="28392"/>
    <cellStyle name="Вывод 3 3 6 3 5" xfId="28393"/>
    <cellStyle name="Вывод 3 3 6 3 6" xfId="28394"/>
    <cellStyle name="Вывод 3 3 6 3 7" xfId="28395"/>
    <cellStyle name="Вывод 3 3 6 4" xfId="28396"/>
    <cellStyle name="Вывод 3 3 6 5" xfId="28397"/>
    <cellStyle name="Вывод 3 3 6 6" xfId="28398"/>
    <cellStyle name="Вывод 3 3 6 7" xfId="28399"/>
    <cellStyle name="Вывод 3 3 6 8" xfId="28400"/>
    <cellStyle name="Вывод 3 3 6 9" xfId="28401"/>
    <cellStyle name="Вывод 3 3 7" xfId="28402"/>
    <cellStyle name="Вывод 3 3 7 2" xfId="28403"/>
    <cellStyle name="Вывод 3 3 7 3" xfId="28404"/>
    <cellStyle name="Вывод 3 3 7 4" xfId="28405"/>
    <cellStyle name="Вывод 3 3 7 5" xfId="28406"/>
    <cellStyle name="Вывод 3 3 7 6" xfId="28407"/>
    <cellStyle name="Вывод 3 3 7 7" xfId="28408"/>
    <cellStyle name="Вывод 3 3 8" xfId="28409"/>
    <cellStyle name="Вывод 3 3 8 2" xfId="28410"/>
    <cellStyle name="Вывод 3 3 8 3" xfId="28411"/>
    <cellStyle name="Вывод 3 3 8 4" xfId="28412"/>
    <cellStyle name="Вывод 3 3 8 5" xfId="28413"/>
    <cellStyle name="Вывод 3 3 8 6" xfId="28414"/>
    <cellStyle name="Вывод 3 3 8 7" xfId="28415"/>
    <cellStyle name="Вывод 3 3 9" xfId="28416"/>
    <cellStyle name="Вывод 3 4" xfId="28417"/>
    <cellStyle name="Вывод 3 4 10" xfId="28418"/>
    <cellStyle name="Вывод 3 4 11" xfId="28419"/>
    <cellStyle name="Вывод 3 4 12" xfId="28420"/>
    <cellStyle name="Вывод 3 4 13" xfId="28421"/>
    <cellStyle name="Вывод 3 4 14" xfId="28422"/>
    <cellStyle name="Вывод 3 4 15" xfId="28423"/>
    <cellStyle name="Вывод 3 4 16" xfId="28424"/>
    <cellStyle name="Вывод 3 4 17" xfId="28425"/>
    <cellStyle name="Вывод 3 4 18" xfId="28426"/>
    <cellStyle name="Вывод 3 4 2" xfId="28427"/>
    <cellStyle name="Вывод 3 4 2 10" xfId="28428"/>
    <cellStyle name="Вывод 3 4 2 11" xfId="28429"/>
    <cellStyle name="Вывод 3 4 2 12" xfId="28430"/>
    <cellStyle name="Вывод 3 4 2 13" xfId="28431"/>
    <cellStyle name="Вывод 3 4 2 14" xfId="28432"/>
    <cellStyle name="Вывод 3 4 2 2" xfId="28433"/>
    <cellStyle name="Вывод 3 4 2 2 10" xfId="28434"/>
    <cellStyle name="Вывод 3 4 2 2 2" xfId="28435"/>
    <cellStyle name="Вывод 3 4 2 2 2 2" xfId="28436"/>
    <cellStyle name="Вывод 3 4 2 2 2 3" xfId="28437"/>
    <cellStyle name="Вывод 3 4 2 2 2 4" xfId="28438"/>
    <cellStyle name="Вывод 3 4 2 2 2 5" xfId="28439"/>
    <cellStyle name="Вывод 3 4 2 2 2 6" xfId="28440"/>
    <cellStyle name="Вывод 3 4 2 2 2 7" xfId="28441"/>
    <cellStyle name="Вывод 3 4 2 2 3" xfId="28442"/>
    <cellStyle name="Вывод 3 4 2 2 3 2" xfId="28443"/>
    <cellStyle name="Вывод 3 4 2 2 3 3" xfId="28444"/>
    <cellStyle name="Вывод 3 4 2 2 3 4" xfId="28445"/>
    <cellStyle name="Вывод 3 4 2 2 3 5" xfId="28446"/>
    <cellStyle name="Вывод 3 4 2 2 3 6" xfId="28447"/>
    <cellStyle name="Вывод 3 4 2 2 3 7" xfId="28448"/>
    <cellStyle name="Вывод 3 4 2 2 4" xfId="28449"/>
    <cellStyle name="Вывод 3 4 2 2 5" xfId="28450"/>
    <cellStyle name="Вывод 3 4 2 2 6" xfId="28451"/>
    <cellStyle name="Вывод 3 4 2 2 7" xfId="28452"/>
    <cellStyle name="Вывод 3 4 2 2 8" xfId="28453"/>
    <cellStyle name="Вывод 3 4 2 2 9" xfId="28454"/>
    <cellStyle name="Вывод 3 4 2 3" xfId="28455"/>
    <cellStyle name="Вывод 3 4 2 3 2" xfId="28456"/>
    <cellStyle name="Вывод 3 4 2 3 3" xfId="28457"/>
    <cellStyle name="Вывод 3 4 2 3 4" xfId="28458"/>
    <cellStyle name="Вывод 3 4 2 3 5" xfId="28459"/>
    <cellStyle name="Вывод 3 4 2 3 6" xfId="28460"/>
    <cellStyle name="Вывод 3 4 2 3 7" xfId="28461"/>
    <cellStyle name="Вывод 3 4 2 4" xfId="28462"/>
    <cellStyle name="Вывод 3 4 2 4 2" xfId="28463"/>
    <cellStyle name="Вывод 3 4 2 4 3" xfId="28464"/>
    <cellStyle name="Вывод 3 4 2 4 4" xfId="28465"/>
    <cellStyle name="Вывод 3 4 2 4 5" xfId="28466"/>
    <cellStyle name="Вывод 3 4 2 4 6" xfId="28467"/>
    <cellStyle name="Вывод 3 4 2 4 7" xfId="28468"/>
    <cellStyle name="Вывод 3 4 2 5" xfId="28469"/>
    <cellStyle name="Вывод 3 4 2 6" xfId="28470"/>
    <cellStyle name="Вывод 3 4 2 7" xfId="28471"/>
    <cellStyle name="Вывод 3 4 2 8" xfId="28472"/>
    <cellStyle name="Вывод 3 4 2 9" xfId="28473"/>
    <cellStyle name="Вывод 3 4 3" xfId="28474"/>
    <cellStyle name="Вывод 3 4 3 10" xfId="28475"/>
    <cellStyle name="Вывод 3 4 3 11" xfId="28476"/>
    <cellStyle name="Вывод 3 4 3 12" xfId="28477"/>
    <cellStyle name="Вывод 3 4 3 13" xfId="28478"/>
    <cellStyle name="Вывод 3 4 3 14" xfId="28479"/>
    <cellStyle name="Вывод 3 4 3 2" xfId="28480"/>
    <cellStyle name="Вывод 3 4 3 2 10" xfId="28481"/>
    <cellStyle name="Вывод 3 4 3 2 2" xfId="28482"/>
    <cellStyle name="Вывод 3 4 3 2 2 2" xfId="28483"/>
    <cellStyle name="Вывод 3 4 3 2 2 3" xfId="28484"/>
    <cellStyle name="Вывод 3 4 3 2 2 4" xfId="28485"/>
    <cellStyle name="Вывод 3 4 3 2 2 5" xfId="28486"/>
    <cellStyle name="Вывод 3 4 3 2 2 6" xfId="28487"/>
    <cellStyle name="Вывод 3 4 3 2 2 7" xfId="28488"/>
    <cellStyle name="Вывод 3 4 3 2 3" xfId="28489"/>
    <cellStyle name="Вывод 3 4 3 2 3 2" xfId="28490"/>
    <cellStyle name="Вывод 3 4 3 2 3 3" xfId="28491"/>
    <cellStyle name="Вывод 3 4 3 2 3 4" xfId="28492"/>
    <cellStyle name="Вывод 3 4 3 2 3 5" xfId="28493"/>
    <cellStyle name="Вывод 3 4 3 2 3 6" xfId="28494"/>
    <cellStyle name="Вывод 3 4 3 2 3 7" xfId="28495"/>
    <cellStyle name="Вывод 3 4 3 2 4" xfId="28496"/>
    <cellStyle name="Вывод 3 4 3 2 5" xfId="28497"/>
    <cellStyle name="Вывод 3 4 3 2 6" xfId="28498"/>
    <cellStyle name="Вывод 3 4 3 2 7" xfId="28499"/>
    <cellStyle name="Вывод 3 4 3 2 8" xfId="28500"/>
    <cellStyle name="Вывод 3 4 3 2 9" xfId="28501"/>
    <cellStyle name="Вывод 3 4 3 3" xfId="28502"/>
    <cellStyle name="Вывод 3 4 3 3 2" xfId="28503"/>
    <cellStyle name="Вывод 3 4 3 3 3" xfId="28504"/>
    <cellStyle name="Вывод 3 4 3 3 4" xfId="28505"/>
    <cellStyle name="Вывод 3 4 3 3 5" xfId="28506"/>
    <cellStyle name="Вывод 3 4 3 3 6" xfId="28507"/>
    <cellStyle name="Вывод 3 4 3 3 7" xfId="28508"/>
    <cellStyle name="Вывод 3 4 3 4" xfId="28509"/>
    <cellStyle name="Вывод 3 4 3 4 2" xfId="28510"/>
    <cellStyle name="Вывод 3 4 3 4 3" xfId="28511"/>
    <cellStyle name="Вывод 3 4 3 4 4" xfId="28512"/>
    <cellStyle name="Вывод 3 4 3 4 5" xfId="28513"/>
    <cellStyle name="Вывод 3 4 3 4 6" xfId="28514"/>
    <cellStyle name="Вывод 3 4 3 4 7" xfId="28515"/>
    <cellStyle name="Вывод 3 4 3 5" xfId="28516"/>
    <cellStyle name="Вывод 3 4 3 6" xfId="28517"/>
    <cellStyle name="Вывод 3 4 3 7" xfId="28518"/>
    <cellStyle name="Вывод 3 4 3 8" xfId="28519"/>
    <cellStyle name="Вывод 3 4 3 9" xfId="28520"/>
    <cellStyle name="Вывод 3 4 4" xfId="28521"/>
    <cellStyle name="Вывод 3 4 4 10" xfId="28522"/>
    <cellStyle name="Вывод 3 4 4 11" xfId="28523"/>
    <cellStyle name="Вывод 3 4 4 12" xfId="28524"/>
    <cellStyle name="Вывод 3 4 4 13" xfId="28525"/>
    <cellStyle name="Вывод 3 4 4 14" xfId="28526"/>
    <cellStyle name="Вывод 3 4 4 2" xfId="28527"/>
    <cellStyle name="Вывод 3 4 4 2 10" xfId="28528"/>
    <cellStyle name="Вывод 3 4 4 2 2" xfId="28529"/>
    <cellStyle name="Вывод 3 4 4 2 2 2" xfId="28530"/>
    <cellStyle name="Вывод 3 4 4 2 2 3" xfId="28531"/>
    <cellStyle name="Вывод 3 4 4 2 2 4" xfId="28532"/>
    <cellStyle name="Вывод 3 4 4 2 2 5" xfId="28533"/>
    <cellStyle name="Вывод 3 4 4 2 2 6" xfId="28534"/>
    <cellStyle name="Вывод 3 4 4 2 2 7" xfId="28535"/>
    <cellStyle name="Вывод 3 4 4 2 3" xfId="28536"/>
    <cellStyle name="Вывод 3 4 4 2 3 2" xfId="28537"/>
    <cellStyle name="Вывод 3 4 4 2 3 3" xfId="28538"/>
    <cellStyle name="Вывод 3 4 4 2 3 4" xfId="28539"/>
    <cellStyle name="Вывод 3 4 4 2 3 5" xfId="28540"/>
    <cellStyle name="Вывод 3 4 4 2 3 6" xfId="28541"/>
    <cellStyle name="Вывод 3 4 4 2 3 7" xfId="28542"/>
    <cellStyle name="Вывод 3 4 4 2 4" xfId="28543"/>
    <cellStyle name="Вывод 3 4 4 2 5" xfId="28544"/>
    <cellStyle name="Вывод 3 4 4 2 6" xfId="28545"/>
    <cellStyle name="Вывод 3 4 4 2 7" xfId="28546"/>
    <cellStyle name="Вывод 3 4 4 2 8" xfId="28547"/>
    <cellStyle name="Вывод 3 4 4 2 9" xfId="28548"/>
    <cellStyle name="Вывод 3 4 4 3" xfId="28549"/>
    <cellStyle name="Вывод 3 4 4 3 2" xfId="28550"/>
    <cellStyle name="Вывод 3 4 4 3 3" xfId="28551"/>
    <cellStyle name="Вывод 3 4 4 3 4" xfId="28552"/>
    <cellStyle name="Вывод 3 4 4 3 5" xfId="28553"/>
    <cellStyle name="Вывод 3 4 4 3 6" xfId="28554"/>
    <cellStyle name="Вывод 3 4 4 3 7" xfId="28555"/>
    <cellStyle name="Вывод 3 4 4 4" xfId="28556"/>
    <cellStyle name="Вывод 3 4 4 4 2" xfId="28557"/>
    <cellStyle name="Вывод 3 4 4 4 3" xfId="28558"/>
    <cellStyle name="Вывод 3 4 4 4 4" xfId="28559"/>
    <cellStyle name="Вывод 3 4 4 4 5" xfId="28560"/>
    <cellStyle name="Вывод 3 4 4 4 6" xfId="28561"/>
    <cellStyle name="Вывод 3 4 4 4 7" xfId="28562"/>
    <cellStyle name="Вывод 3 4 4 5" xfId="28563"/>
    <cellStyle name="Вывод 3 4 4 6" xfId="28564"/>
    <cellStyle name="Вывод 3 4 4 7" xfId="28565"/>
    <cellStyle name="Вывод 3 4 4 8" xfId="28566"/>
    <cellStyle name="Вывод 3 4 4 9" xfId="28567"/>
    <cellStyle name="Вывод 3 4 5" xfId="28568"/>
    <cellStyle name="Вывод 3 4 5 10" xfId="28569"/>
    <cellStyle name="Вывод 3 4 5 11" xfId="28570"/>
    <cellStyle name="Вывод 3 4 5 12" xfId="28571"/>
    <cellStyle name="Вывод 3 4 5 13" xfId="28572"/>
    <cellStyle name="Вывод 3 4 5 14" xfId="28573"/>
    <cellStyle name="Вывод 3 4 5 2" xfId="28574"/>
    <cellStyle name="Вывод 3 4 5 2 10" xfId="28575"/>
    <cellStyle name="Вывод 3 4 5 2 2" xfId="28576"/>
    <cellStyle name="Вывод 3 4 5 2 2 2" xfId="28577"/>
    <cellStyle name="Вывод 3 4 5 2 2 3" xfId="28578"/>
    <cellStyle name="Вывод 3 4 5 2 2 4" xfId="28579"/>
    <cellStyle name="Вывод 3 4 5 2 2 5" xfId="28580"/>
    <cellStyle name="Вывод 3 4 5 2 2 6" xfId="28581"/>
    <cellStyle name="Вывод 3 4 5 2 2 7" xfId="28582"/>
    <cellStyle name="Вывод 3 4 5 2 3" xfId="28583"/>
    <cellStyle name="Вывод 3 4 5 2 3 2" xfId="28584"/>
    <cellStyle name="Вывод 3 4 5 2 3 3" xfId="28585"/>
    <cellStyle name="Вывод 3 4 5 2 3 4" xfId="28586"/>
    <cellStyle name="Вывод 3 4 5 2 3 5" xfId="28587"/>
    <cellStyle name="Вывод 3 4 5 2 3 6" xfId="28588"/>
    <cellStyle name="Вывод 3 4 5 2 3 7" xfId="28589"/>
    <cellStyle name="Вывод 3 4 5 2 4" xfId="28590"/>
    <cellStyle name="Вывод 3 4 5 2 5" xfId="28591"/>
    <cellStyle name="Вывод 3 4 5 2 6" xfId="28592"/>
    <cellStyle name="Вывод 3 4 5 2 7" xfId="28593"/>
    <cellStyle name="Вывод 3 4 5 2 8" xfId="28594"/>
    <cellStyle name="Вывод 3 4 5 2 9" xfId="28595"/>
    <cellStyle name="Вывод 3 4 5 3" xfId="28596"/>
    <cellStyle name="Вывод 3 4 5 3 2" xfId="28597"/>
    <cellStyle name="Вывод 3 4 5 3 3" xfId="28598"/>
    <cellStyle name="Вывод 3 4 5 3 4" xfId="28599"/>
    <cellStyle name="Вывод 3 4 5 3 5" xfId="28600"/>
    <cellStyle name="Вывод 3 4 5 3 6" xfId="28601"/>
    <cellStyle name="Вывод 3 4 5 3 7" xfId="28602"/>
    <cellStyle name="Вывод 3 4 5 4" xfId="28603"/>
    <cellStyle name="Вывод 3 4 5 4 2" xfId="28604"/>
    <cellStyle name="Вывод 3 4 5 4 3" xfId="28605"/>
    <cellStyle name="Вывод 3 4 5 4 4" xfId="28606"/>
    <cellStyle name="Вывод 3 4 5 4 5" xfId="28607"/>
    <cellStyle name="Вывод 3 4 5 4 6" xfId="28608"/>
    <cellStyle name="Вывод 3 4 5 4 7" xfId="28609"/>
    <cellStyle name="Вывод 3 4 5 5" xfId="28610"/>
    <cellStyle name="Вывод 3 4 5 6" xfId="28611"/>
    <cellStyle name="Вывод 3 4 5 7" xfId="28612"/>
    <cellStyle name="Вывод 3 4 5 8" xfId="28613"/>
    <cellStyle name="Вывод 3 4 5 9" xfId="28614"/>
    <cellStyle name="Вывод 3 4 6" xfId="28615"/>
    <cellStyle name="Вывод 3 4 6 10" xfId="28616"/>
    <cellStyle name="Вывод 3 4 6 2" xfId="28617"/>
    <cellStyle name="Вывод 3 4 6 2 2" xfId="28618"/>
    <cellStyle name="Вывод 3 4 6 2 3" xfId="28619"/>
    <cellStyle name="Вывод 3 4 6 2 4" xfId="28620"/>
    <cellStyle name="Вывод 3 4 6 2 5" xfId="28621"/>
    <cellStyle name="Вывод 3 4 6 2 6" xfId="28622"/>
    <cellStyle name="Вывод 3 4 6 2 7" xfId="28623"/>
    <cellStyle name="Вывод 3 4 6 3" xfId="28624"/>
    <cellStyle name="Вывод 3 4 6 3 2" xfId="28625"/>
    <cellStyle name="Вывод 3 4 6 3 3" xfId="28626"/>
    <cellStyle name="Вывод 3 4 6 3 4" xfId="28627"/>
    <cellStyle name="Вывод 3 4 6 3 5" xfId="28628"/>
    <cellStyle name="Вывод 3 4 6 3 6" xfId="28629"/>
    <cellStyle name="Вывод 3 4 6 3 7" xfId="28630"/>
    <cellStyle name="Вывод 3 4 6 4" xfId="28631"/>
    <cellStyle name="Вывод 3 4 6 5" xfId="28632"/>
    <cellStyle name="Вывод 3 4 6 6" xfId="28633"/>
    <cellStyle name="Вывод 3 4 6 7" xfId="28634"/>
    <cellStyle name="Вывод 3 4 6 8" xfId="28635"/>
    <cellStyle name="Вывод 3 4 6 9" xfId="28636"/>
    <cellStyle name="Вывод 3 4 7" xfId="28637"/>
    <cellStyle name="Вывод 3 4 7 2" xfId="28638"/>
    <cellStyle name="Вывод 3 4 7 3" xfId="28639"/>
    <cellStyle name="Вывод 3 4 7 4" xfId="28640"/>
    <cellStyle name="Вывод 3 4 7 5" xfId="28641"/>
    <cellStyle name="Вывод 3 4 7 6" xfId="28642"/>
    <cellStyle name="Вывод 3 4 7 7" xfId="28643"/>
    <cellStyle name="Вывод 3 4 8" xfId="28644"/>
    <cellStyle name="Вывод 3 4 8 2" xfId="28645"/>
    <cellStyle name="Вывод 3 4 8 3" xfId="28646"/>
    <cellStyle name="Вывод 3 4 8 4" xfId="28647"/>
    <cellStyle name="Вывод 3 4 8 5" xfId="28648"/>
    <cellStyle name="Вывод 3 4 8 6" xfId="28649"/>
    <cellStyle name="Вывод 3 4 8 7" xfId="28650"/>
    <cellStyle name="Вывод 3 4 9" xfId="28651"/>
    <cellStyle name="Вывод 3 5" xfId="28652"/>
    <cellStyle name="Вывод 3 5 10" xfId="28653"/>
    <cellStyle name="Вывод 3 5 11" xfId="28654"/>
    <cellStyle name="Вывод 3 5 12" xfId="28655"/>
    <cellStyle name="Вывод 3 5 13" xfId="28656"/>
    <cellStyle name="Вывод 3 5 14" xfId="28657"/>
    <cellStyle name="Вывод 3 5 2" xfId="28658"/>
    <cellStyle name="Вывод 3 5 2 10" xfId="28659"/>
    <cellStyle name="Вывод 3 5 2 2" xfId="28660"/>
    <cellStyle name="Вывод 3 5 2 2 2" xfId="28661"/>
    <cellStyle name="Вывод 3 5 2 2 3" xfId="28662"/>
    <cellStyle name="Вывод 3 5 2 2 4" xfId="28663"/>
    <cellStyle name="Вывод 3 5 2 2 5" xfId="28664"/>
    <cellStyle name="Вывод 3 5 2 2 6" xfId="28665"/>
    <cellStyle name="Вывод 3 5 2 2 7" xfId="28666"/>
    <cellStyle name="Вывод 3 5 2 3" xfId="28667"/>
    <cellStyle name="Вывод 3 5 2 3 2" xfId="28668"/>
    <cellStyle name="Вывод 3 5 2 3 3" xfId="28669"/>
    <cellStyle name="Вывод 3 5 2 3 4" xfId="28670"/>
    <cellStyle name="Вывод 3 5 2 3 5" xfId="28671"/>
    <cellStyle name="Вывод 3 5 2 3 6" xfId="28672"/>
    <cellStyle name="Вывод 3 5 2 3 7" xfId="28673"/>
    <cellStyle name="Вывод 3 5 2 4" xfId="28674"/>
    <cellStyle name="Вывод 3 5 2 5" xfId="28675"/>
    <cellStyle name="Вывод 3 5 2 6" xfId="28676"/>
    <cellStyle name="Вывод 3 5 2 7" xfId="28677"/>
    <cellStyle name="Вывод 3 5 2 8" xfId="28678"/>
    <cellStyle name="Вывод 3 5 2 9" xfId="28679"/>
    <cellStyle name="Вывод 3 5 3" xfId="28680"/>
    <cellStyle name="Вывод 3 5 3 2" xfId="28681"/>
    <cellStyle name="Вывод 3 5 3 3" xfId="28682"/>
    <cellStyle name="Вывод 3 5 3 4" xfId="28683"/>
    <cellStyle name="Вывод 3 5 3 5" xfId="28684"/>
    <cellStyle name="Вывод 3 5 3 6" xfId="28685"/>
    <cellStyle name="Вывод 3 5 3 7" xfId="28686"/>
    <cellStyle name="Вывод 3 5 4" xfId="28687"/>
    <cellStyle name="Вывод 3 5 4 2" xfId="28688"/>
    <cellStyle name="Вывод 3 5 4 3" xfId="28689"/>
    <cellStyle name="Вывод 3 5 4 4" xfId="28690"/>
    <cellStyle name="Вывод 3 5 4 5" xfId="28691"/>
    <cellStyle name="Вывод 3 5 4 6" xfId="28692"/>
    <cellStyle name="Вывод 3 5 4 7" xfId="28693"/>
    <cellStyle name="Вывод 3 5 5" xfId="28694"/>
    <cellStyle name="Вывод 3 5 6" xfId="28695"/>
    <cellStyle name="Вывод 3 5 7" xfId="28696"/>
    <cellStyle name="Вывод 3 5 8" xfId="28697"/>
    <cellStyle name="Вывод 3 5 9" xfId="28698"/>
    <cellStyle name="Вывод 3 6" xfId="28699"/>
    <cellStyle name="Вывод 3 6 10" xfId="28700"/>
    <cellStyle name="Вывод 3 6 2" xfId="28701"/>
    <cellStyle name="Вывод 3 6 2 2" xfId="28702"/>
    <cellStyle name="Вывод 3 6 2 3" xfId="28703"/>
    <cellStyle name="Вывод 3 6 2 4" xfId="28704"/>
    <cellStyle name="Вывод 3 6 2 5" xfId="28705"/>
    <cellStyle name="Вывод 3 6 2 6" xfId="28706"/>
    <cellStyle name="Вывод 3 6 2 7" xfId="28707"/>
    <cellStyle name="Вывод 3 6 3" xfId="28708"/>
    <cellStyle name="Вывод 3 6 3 2" xfId="28709"/>
    <cellStyle name="Вывод 3 6 3 3" xfId="28710"/>
    <cellStyle name="Вывод 3 6 3 4" xfId="28711"/>
    <cellStyle name="Вывод 3 6 3 5" xfId="28712"/>
    <cellStyle name="Вывод 3 6 3 6" xfId="28713"/>
    <cellStyle name="Вывод 3 6 3 7" xfId="28714"/>
    <cellStyle name="Вывод 3 6 4" xfId="28715"/>
    <cellStyle name="Вывод 3 6 5" xfId="28716"/>
    <cellStyle name="Вывод 3 6 6" xfId="28717"/>
    <cellStyle name="Вывод 3 6 7" xfId="28718"/>
    <cellStyle name="Вывод 3 6 8" xfId="28719"/>
    <cellStyle name="Вывод 3 6 9" xfId="28720"/>
    <cellStyle name="Вывод 3 7" xfId="28721"/>
    <cellStyle name="Вывод 3 8" xfId="28722"/>
    <cellStyle name="Вывод 3 9" xfId="28723"/>
    <cellStyle name="Вывод 4" xfId="28724"/>
    <cellStyle name="Вывод 4 2" xfId="28725"/>
    <cellStyle name="Вывод 4 2 10" xfId="28726"/>
    <cellStyle name="Вывод 4 2 11" xfId="28727"/>
    <cellStyle name="Вывод 4 2 12" xfId="28728"/>
    <cellStyle name="Вывод 4 2 2" xfId="28729"/>
    <cellStyle name="Вывод 4 2 2 10" xfId="28730"/>
    <cellStyle name="Вывод 4 2 2 11" xfId="28731"/>
    <cellStyle name="Вывод 4 2 2 12" xfId="28732"/>
    <cellStyle name="Вывод 4 2 2 13" xfId="28733"/>
    <cellStyle name="Вывод 4 2 2 14" xfId="28734"/>
    <cellStyle name="Вывод 4 2 2 2" xfId="28735"/>
    <cellStyle name="Вывод 4 2 2 2 10" xfId="28736"/>
    <cellStyle name="Вывод 4 2 2 2 2" xfId="28737"/>
    <cellStyle name="Вывод 4 2 2 2 2 2" xfId="28738"/>
    <cellStyle name="Вывод 4 2 2 2 2 3" xfId="28739"/>
    <cellStyle name="Вывод 4 2 2 2 2 4" xfId="28740"/>
    <cellStyle name="Вывод 4 2 2 2 2 5" xfId="28741"/>
    <cellStyle name="Вывод 4 2 2 2 2 6" xfId="28742"/>
    <cellStyle name="Вывод 4 2 2 2 2 7" xfId="28743"/>
    <cellStyle name="Вывод 4 2 2 2 3" xfId="28744"/>
    <cellStyle name="Вывод 4 2 2 2 3 2" xfId="28745"/>
    <cellStyle name="Вывод 4 2 2 2 3 3" xfId="28746"/>
    <cellStyle name="Вывод 4 2 2 2 3 4" xfId="28747"/>
    <cellStyle name="Вывод 4 2 2 2 3 5" xfId="28748"/>
    <cellStyle name="Вывод 4 2 2 2 3 6" xfId="28749"/>
    <cellStyle name="Вывод 4 2 2 2 3 7" xfId="28750"/>
    <cellStyle name="Вывод 4 2 2 2 4" xfId="28751"/>
    <cellStyle name="Вывод 4 2 2 2 5" xfId="28752"/>
    <cellStyle name="Вывод 4 2 2 2 6" xfId="28753"/>
    <cellStyle name="Вывод 4 2 2 2 7" xfId="28754"/>
    <cellStyle name="Вывод 4 2 2 2 8" xfId="28755"/>
    <cellStyle name="Вывод 4 2 2 2 9" xfId="28756"/>
    <cellStyle name="Вывод 4 2 2 3" xfId="28757"/>
    <cellStyle name="Вывод 4 2 2 3 2" xfId="28758"/>
    <cellStyle name="Вывод 4 2 2 3 3" xfId="28759"/>
    <cellStyle name="Вывод 4 2 2 3 4" xfId="28760"/>
    <cellStyle name="Вывод 4 2 2 3 5" xfId="28761"/>
    <cellStyle name="Вывод 4 2 2 3 6" xfId="28762"/>
    <cellStyle name="Вывод 4 2 2 3 7" xfId="28763"/>
    <cellStyle name="Вывод 4 2 2 4" xfId="28764"/>
    <cellStyle name="Вывод 4 2 2 4 2" xfId="28765"/>
    <cellStyle name="Вывод 4 2 2 4 3" xfId="28766"/>
    <cellStyle name="Вывод 4 2 2 4 4" xfId="28767"/>
    <cellStyle name="Вывод 4 2 2 4 5" xfId="28768"/>
    <cellStyle name="Вывод 4 2 2 4 6" xfId="28769"/>
    <cellStyle name="Вывод 4 2 2 4 7" xfId="28770"/>
    <cellStyle name="Вывод 4 2 2 5" xfId="28771"/>
    <cellStyle name="Вывод 4 2 2 6" xfId="28772"/>
    <cellStyle name="Вывод 4 2 2 7" xfId="28773"/>
    <cellStyle name="Вывод 4 2 2 8" xfId="28774"/>
    <cellStyle name="Вывод 4 2 2 9" xfId="28775"/>
    <cellStyle name="Вывод 4 2 3" xfId="28776"/>
    <cellStyle name="Вывод 4 2 3 10" xfId="28777"/>
    <cellStyle name="Вывод 4 2 3 11" xfId="28778"/>
    <cellStyle name="Вывод 4 2 3 12" xfId="28779"/>
    <cellStyle name="Вывод 4 2 3 13" xfId="28780"/>
    <cellStyle name="Вывод 4 2 3 14" xfId="28781"/>
    <cellStyle name="Вывод 4 2 3 2" xfId="28782"/>
    <cellStyle name="Вывод 4 2 3 2 10" xfId="28783"/>
    <cellStyle name="Вывод 4 2 3 2 2" xfId="28784"/>
    <cellStyle name="Вывод 4 2 3 2 2 2" xfId="28785"/>
    <cellStyle name="Вывод 4 2 3 2 2 3" xfId="28786"/>
    <cellStyle name="Вывод 4 2 3 2 2 4" xfId="28787"/>
    <cellStyle name="Вывод 4 2 3 2 2 5" xfId="28788"/>
    <cellStyle name="Вывод 4 2 3 2 2 6" xfId="28789"/>
    <cellStyle name="Вывод 4 2 3 2 2 7" xfId="28790"/>
    <cellStyle name="Вывод 4 2 3 2 3" xfId="28791"/>
    <cellStyle name="Вывод 4 2 3 2 3 2" xfId="28792"/>
    <cellStyle name="Вывод 4 2 3 2 3 3" xfId="28793"/>
    <cellStyle name="Вывод 4 2 3 2 3 4" xfId="28794"/>
    <cellStyle name="Вывод 4 2 3 2 3 5" xfId="28795"/>
    <cellStyle name="Вывод 4 2 3 2 3 6" xfId="28796"/>
    <cellStyle name="Вывод 4 2 3 2 3 7" xfId="28797"/>
    <cellStyle name="Вывод 4 2 3 2 4" xfId="28798"/>
    <cellStyle name="Вывод 4 2 3 2 5" xfId="28799"/>
    <cellStyle name="Вывод 4 2 3 2 6" xfId="28800"/>
    <cellStyle name="Вывод 4 2 3 2 7" xfId="28801"/>
    <cellStyle name="Вывод 4 2 3 2 8" xfId="28802"/>
    <cellStyle name="Вывод 4 2 3 2 9" xfId="28803"/>
    <cellStyle name="Вывод 4 2 3 3" xfId="28804"/>
    <cellStyle name="Вывод 4 2 3 3 2" xfId="28805"/>
    <cellStyle name="Вывод 4 2 3 3 3" xfId="28806"/>
    <cellStyle name="Вывод 4 2 3 3 4" xfId="28807"/>
    <cellStyle name="Вывод 4 2 3 3 5" xfId="28808"/>
    <cellStyle name="Вывод 4 2 3 3 6" xfId="28809"/>
    <cellStyle name="Вывод 4 2 3 3 7" xfId="28810"/>
    <cellStyle name="Вывод 4 2 3 4" xfId="28811"/>
    <cellStyle name="Вывод 4 2 3 4 2" xfId="28812"/>
    <cellStyle name="Вывод 4 2 3 4 3" xfId="28813"/>
    <cellStyle name="Вывод 4 2 3 4 4" xfId="28814"/>
    <cellStyle name="Вывод 4 2 3 4 5" xfId="28815"/>
    <cellStyle name="Вывод 4 2 3 4 6" xfId="28816"/>
    <cellStyle name="Вывод 4 2 3 4 7" xfId="28817"/>
    <cellStyle name="Вывод 4 2 3 5" xfId="28818"/>
    <cellStyle name="Вывод 4 2 3 6" xfId="28819"/>
    <cellStyle name="Вывод 4 2 3 7" xfId="28820"/>
    <cellStyle name="Вывод 4 2 3 8" xfId="28821"/>
    <cellStyle name="Вывод 4 2 3 9" xfId="28822"/>
    <cellStyle name="Вывод 4 2 4" xfId="28823"/>
    <cellStyle name="Вывод 4 2 4 10" xfId="28824"/>
    <cellStyle name="Вывод 4 2 4 11" xfId="28825"/>
    <cellStyle name="Вывод 4 2 4 12" xfId="28826"/>
    <cellStyle name="Вывод 4 2 4 13" xfId="28827"/>
    <cellStyle name="Вывод 4 2 4 14" xfId="28828"/>
    <cellStyle name="Вывод 4 2 4 2" xfId="28829"/>
    <cellStyle name="Вывод 4 2 4 2 10" xfId="28830"/>
    <cellStyle name="Вывод 4 2 4 2 2" xfId="28831"/>
    <cellStyle name="Вывод 4 2 4 2 2 2" xfId="28832"/>
    <cellStyle name="Вывод 4 2 4 2 2 3" xfId="28833"/>
    <cellStyle name="Вывод 4 2 4 2 2 4" xfId="28834"/>
    <cellStyle name="Вывод 4 2 4 2 2 5" xfId="28835"/>
    <cellStyle name="Вывод 4 2 4 2 2 6" xfId="28836"/>
    <cellStyle name="Вывод 4 2 4 2 2 7" xfId="28837"/>
    <cellStyle name="Вывод 4 2 4 2 3" xfId="28838"/>
    <cellStyle name="Вывод 4 2 4 2 3 2" xfId="28839"/>
    <cellStyle name="Вывод 4 2 4 2 3 3" xfId="28840"/>
    <cellStyle name="Вывод 4 2 4 2 3 4" xfId="28841"/>
    <cellStyle name="Вывод 4 2 4 2 3 5" xfId="28842"/>
    <cellStyle name="Вывод 4 2 4 2 3 6" xfId="28843"/>
    <cellStyle name="Вывод 4 2 4 2 3 7" xfId="28844"/>
    <cellStyle name="Вывод 4 2 4 2 4" xfId="28845"/>
    <cellStyle name="Вывод 4 2 4 2 5" xfId="28846"/>
    <cellStyle name="Вывод 4 2 4 2 6" xfId="28847"/>
    <cellStyle name="Вывод 4 2 4 2 7" xfId="28848"/>
    <cellStyle name="Вывод 4 2 4 2 8" xfId="28849"/>
    <cellStyle name="Вывод 4 2 4 2 9" xfId="28850"/>
    <cellStyle name="Вывод 4 2 4 3" xfId="28851"/>
    <cellStyle name="Вывод 4 2 4 3 2" xfId="28852"/>
    <cellStyle name="Вывод 4 2 4 3 3" xfId="28853"/>
    <cellStyle name="Вывод 4 2 4 3 4" xfId="28854"/>
    <cellStyle name="Вывод 4 2 4 3 5" xfId="28855"/>
    <cellStyle name="Вывод 4 2 4 3 6" xfId="28856"/>
    <cellStyle name="Вывод 4 2 4 3 7" xfId="28857"/>
    <cellStyle name="Вывод 4 2 4 4" xfId="28858"/>
    <cellStyle name="Вывод 4 2 4 4 2" xfId="28859"/>
    <cellStyle name="Вывод 4 2 4 4 3" xfId="28860"/>
    <cellStyle name="Вывод 4 2 4 4 4" xfId="28861"/>
    <cellStyle name="Вывод 4 2 4 4 5" xfId="28862"/>
    <cellStyle name="Вывод 4 2 4 4 6" xfId="28863"/>
    <cellStyle name="Вывод 4 2 4 4 7" xfId="28864"/>
    <cellStyle name="Вывод 4 2 4 5" xfId="28865"/>
    <cellStyle name="Вывод 4 2 4 6" xfId="28866"/>
    <cellStyle name="Вывод 4 2 4 7" xfId="28867"/>
    <cellStyle name="Вывод 4 2 4 8" xfId="28868"/>
    <cellStyle name="Вывод 4 2 4 9" xfId="28869"/>
    <cellStyle name="Вывод 4 2 5" xfId="28870"/>
    <cellStyle name="Вывод 4 2 5 10" xfId="28871"/>
    <cellStyle name="Вывод 4 2 5 11" xfId="28872"/>
    <cellStyle name="Вывод 4 2 5 12" xfId="28873"/>
    <cellStyle name="Вывод 4 2 5 13" xfId="28874"/>
    <cellStyle name="Вывод 4 2 5 14" xfId="28875"/>
    <cellStyle name="Вывод 4 2 5 2" xfId="28876"/>
    <cellStyle name="Вывод 4 2 5 2 10" xfId="28877"/>
    <cellStyle name="Вывод 4 2 5 2 2" xfId="28878"/>
    <cellStyle name="Вывод 4 2 5 2 2 2" xfId="28879"/>
    <cellStyle name="Вывод 4 2 5 2 2 3" xfId="28880"/>
    <cellStyle name="Вывод 4 2 5 2 2 4" xfId="28881"/>
    <cellStyle name="Вывод 4 2 5 2 2 5" xfId="28882"/>
    <cellStyle name="Вывод 4 2 5 2 2 6" xfId="28883"/>
    <cellStyle name="Вывод 4 2 5 2 2 7" xfId="28884"/>
    <cellStyle name="Вывод 4 2 5 2 3" xfId="28885"/>
    <cellStyle name="Вывод 4 2 5 2 3 2" xfId="28886"/>
    <cellStyle name="Вывод 4 2 5 2 3 3" xfId="28887"/>
    <cellStyle name="Вывод 4 2 5 2 3 4" xfId="28888"/>
    <cellStyle name="Вывод 4 2 5 2 3 5" xfId="28889"/>
    <cellStyle name="Вывод 4 2 5 2 3 6" xfId="28890"/>
    <cellStyle name="Вывод 4 2 5 2 3 7" xfId="28891"/>
    <cellStyle name="Вывод 4 2 5 2 4" xfId="28892"/>
    <cellStyle name="Вывод 4 2 5 2 5" xfId="28893"/>
    <cellStyle name="Вывод 4 2 5 2 6" xfId="28894"/>
    <cellStyle name="Вывод 4 2 5 2 7" xfId="28895"/>
    <cellStyle name="Вывод 4 2 5 2 8" xfId="28896"/>
    <cellStyle name="Вывод 4 2 5 2 9" xfId="28897"/>
    <cellStyle name="Вывод 4 2 5 3" xfId="28898"/>
    <cellStyle name="Вывод 4 2 5 3 2" xfId="28899"/>
    <cellStyle name="Вывод 4 2 5 3 3" xfId="28900"/>
    <cellStyle name="Вывод 4 2 5 3 4" xfId="28901"/>
    <cellStyle name="Вывод 4 2 5 3 5" xfId="28902"/>
    <cellStyle name="Вывод 4 2 5 3 6" xfId="28903"/>
    <cellStyle name="Вывод 4 2 5 3 7" xfId="28904"/>
    <cellStyle name="Вывод 4 2 5 4" xfId="28905"/>
    <cellStyle name="Вывод 4 2 5 4 2" xfId="28906"/>
    <cellStyle name="Вывод 4 2 5 4 3" xfId="28907"/>
    <cellStyle name="Вывод 4 2 5 4 4" xfId="28908"/>
    <cellStyle name="Вывод 4 2 5 4 5" xfId="28909"/>
    <cellStyle name="Вывод 4 2 5 4 6" xfId="28910"/>
    <cellStyle name="Вывод 4 2 5 4 7" xfId="28911"/>
    <cellStyle name="Вывод 4 2 5 5" xfId="28912"/>
    <cellStyle name="Вывод 4 2 5 6" xfId="28913"/>
    <cellStyle name="Вывод 4 2 5 7" xfId="28914"/>
    <cellStyle name="Вывод 4 2 5 8" xfId="28915"/>
    <cellStyle name="Вывод 4 2 5 9" xfId="28916"/>
    <cellStyle name="Вывод 4 2 6" xfId="28917"/>
    <cellStyle name="Вывод 4 2 6 10" xfId="28918"/>
    <cellStyle name="Вывод 4 2 6 2" xfId="28919"/>
    <cellStyle name="Вывод 4 2 6 2 2" xfId="28920"/>
    <cellStyle name="Вывод 4 2 6 2 3" xfId="28921"/>
    <cellStyle name="Вывод 4 2 6 2 4" xfId="28922"/>
    <cellStyle name="Вывод 4 2 6 2 5" xfId="28923"/>
    <cellStyle name="Вывод 4 2 6 2 6" xfId="28924"/>
    <cellStyle name="Вывод 4 2 6 2 7" xfId="28925"/>
    <cellStyle name="Вывод 4 2 6 3" xfId="28926"/>
    <cellStyle name="Вывод 4 2 6 3 2" xfId="28927"/>
    <cellStyle name="Вывод 4 2 6 3 3" xfId="28928"/>
    <cellStyle name="Вывод 4 2 6 3 4" xfId="28929"/>
    <cellStyle name="Вывод 4 2 6 3 5" xfId="28930"/>
    <cellStyle name="Вывод 4 2 6 3 6" xfId="28931"/>
    <cellStyle name="Вывод 4 2 6 3 7" xfId="28932"/>
    <cellStyle name="Вывод 4 2 6 4" xfId="28933"/>
    <cellStyle name="Вывод 4 2 6 5" xfId="28934"/>
    <cellStyle name="Вывод 4 2 6 6" xfId="28935"/>
    <cellStyle name="Вывод 4 2 6 7" xfId="28936"/>
    <cellStyle name="Вывод 4 2 6 8" xfId="28937"/>
    <cellStyle name="Вывод 4 2 6 9" xfId="28938"/>
    <cellStyle name="Вывод 4 2 7" xfId="28939"/>
    <cellStyle name="Вывод 4 2 8" xfId="28940"/>
    <cellStyle name="Вывод 4 2 9" xfId="28941"/>
    <cellStyle name="Вывод 4 3" xfId="28942"/>
    <cellStyle name="Вывод 4 3 10" xfId="28943"/>
    <cellStyle name="Вывод 4 3 11" xfId="28944"/>
    <cellStyle name="Вывод 4 3 12" xfId="28945"/>
    <cellStyle name="Вывод 4 3 13" xfId="28946"/>
    <cellStyle name="Вывод 4 3 14" xfId="28947"/>
    <cellStyle name="Вывод 4 3 15" xfId="28948"/>
    <cellStyle name="Вывод 4 3 16" xfId="28949"/>
    <cellStyle name="Вывод 4 3 17" xfId="28950"/>
    <cellStyle name="Вывод 4 3 18" xfId="28951"/>
    <cellStyle name="Вывод 4 3 2" xfId="28952"/>
    <cellStyle name="Вывод 4 3 2 10" xfId="28953"/>
    <cellStyle name="Вывод 4 3 2 11" xfId="28954"/>
    <cellStyle name="Вывод 4 3 2 12" xfId="28955"/>
    <cellStyle name="Вывод 4 3 2 13" xfId="28956"/>
    <cellStyle name="Вывод 4 3 2 14" xfId="28957"/>
    <cellStyle name="Вывод 4 3 2 2" xfId="28958"/>
    <cellStyle name="Вывод 4 3 2 2 10" xfId="28959"/>
    <cellStyle name="Вывод 4 3 2 2 2" xfId="28960"/>
    <cellStyle name="Вывод 4 3 2 2 2 2" xfId="28961"/>
    <cellStyle name="Вывод 4 3 2 2 2 3" xfId="28962"/>
    <cellStyle name="Вывод 4 3 2 2 2 4" xfId="28963"/>
    <cellStyle name="Вывод 4 3 2 2 2 5" xfId="28964"/>
    <cellStyle name="Вывод 4 3 2 2 2 6" xfId="28965"/>
    <cellStyle name="Вывод 4 3 2 2 2 7" xfId="28966"/>
    <cellStyle name="Вывод 4 3 2 2 3" xfId="28967"/>
    <cellStyle name="Вывод 4 3 2 2 3 2" xfId="28968"/>
    <cellStyle name="Вывод 4 3 2 2 3 3" xfId="28969"/>
    <cellStyle name="Вывод 4 3 2 2 3 4" xfId="28970"/>
    <cellStyle name="Вывод 4 3 2 2 3 5" xfId="28971"/>
    <cellStyle name="Вывод 4 3 2 2 3 6" xfId="28972"/>
    <cellStyle name="Вывод 4 3 2 2 3 7" xfId="28973"/>
    <cellStyle name="Вывод 4 3 2 2 4" xfId="28974"/>
    <cellStyle name="Вывод 4 3 2 2 5" xfId="28975"/>
    <cellStyle name="Вывод 4 3 2 2 6" xfId="28976"/>
    <cellStyle name="Вывод 4 3 2 2 7" xfId="28977"/>
    <cellStyle name="Вывод 4 3 2 2 8" xfId="28978"/>
    <cellStyle name="Вывод 4 3 2 2 9" xfId="28979"/>
    <cellStyle name="Вывод 4 3 2 3" xfId="28980"/>
    <cellStyle name="Вывод 4 3 2 3 2" xfId="28981"/>
    <cellStyle name="Вывод 4 3 2 3 3" xfId="28982"/>
    <cellStyle name="Вывод 4 3 2 3 4" xfId="28983"/>
    <cellStyle name="Вывод 4 3 2 3 5" xfId="28984"/>
    <cellStyle name="Вывод 4 3 2 3 6" xfId="28985"/>
    <cellStyle name="Вывод 4 3 2 3 7" xfId="28986"/>
    <cellStyle name="Вывод 4 3 2 4" xfId="28987"/>
    <cellStyle name="Вывод 4 3 2 4 2" xfId="28988"/>
    <cellStyle name="Вывод 4 3 2 4 3" xfId="28989"/>
    <cellStyle name="Вывод 4 3 2 4 4" xfId="28990"/>
    <cellStyle name="Вывод 4 3 2 4 5" xfId="28991"/>
    <cellStyle name="Вывод 4 3 2 4 6" xfId="28992"/>
    <cellStyle name="Вывод 4 3 2 4 7" xfId="28993"/>
    <cellStyle name="Вывод 4 3 2 5" xfId="28994"/>
    <cellStyle name="Вывод 4 3 2 6" xfId="28995"/>
    <cellStyle name="Вывод 4 3 2 7" xfId="28996"/>
    <cellStyle name="Вывод 4 3 2 8" xfId="28997"/>
    <cellStyle name="Вывод 4 3 2 9" xfId="28998"/>
    <cellStyle name="Вывод 4 3 3" xfId="28999"/>
    <cellStyle name="Вывод 4 3 3 10" xfId="29000"/>
    <cellStyle name="Вывод 4 3 3 11" xfId="29001"/>
    <cellStyle name="Вывод 4 3 3 12" xfId="29002"/>
    <cellStyle name="Вывод 4 3 3 13" xfId="29003"/>
    <cellStyle name="Вывод 4 3 3 14" xfId="29004"/>
    <cellStyle name="Вывод 4 3 3 2" xfId="29005"/>
    <cellStyle name="Вывод 4 3 3 2 10" xfId="29006"/>
    <cellStyle name="Вывод 4 3 3 2 2" xfId="29007"/>
    <cellStyle name="Вывод 4 3 3 2 2 2" xfId="29008"/>
    <cellStyle name="Вывод 4 3 3 2 2 3" xfId="29009"/>
    <cellStyle name="Вывод 4 3 3 2 2 4" xfId="29010"/>
    <cellStyle name="Вывод 4 3 3 2 2 5" xfId="29011"/>
    <cellStyle name="Вывод 4 3 3 2 2 6" xfId="29012"/>
    <cellStyle name="Вывод 4 3 3 2 2 7" xfId="29013"/>
    <cellStyle name="Вывод 4 3 3 2 3" xfId="29014"/>
    <cellStyle name="Вывод 4 3 3 2 3 2" xfId="29015"/>
    <cellStyle name="Вывод 4 3 3 2 3 3" xfId="29016"/>
    <cellStyle name="Вывод 4 3 3 2 3 4" xfId="29017"/>
    <cellStyle name="Вывод 4 3 3 2 3 5" xfId="29018"/>
    <cellStyle name="Вывод 4 3 3 2 3 6" xfId="29019"/>
    <cellStyle name="Вывод 4 3 3 2 3 7" xfId="29020"/>
    <cellStyle name="Вывод 4 3 3 2 4" xfId="29021"/>
    <cellStyle name="Вывод 4 3 3 2 5" xfId="29022"/>
    <cellStyle name="Вывод 4 3 3 2 6" xfId="29023"/>
    <cellStyle name="Вывод 4 3 3 2 7" xfId="29024"/>
    <cellStyle name="Вывод 4 3 3 2 8" xfId="29025"/>
    <cellStyle name="Вывод 4 3 3 2 9" xfId="29026"/>
    <cellStyle name="Вывод 4 3 3 3" xfId="29027"/>
    <cellStyle name="Вывод 4 3 3 3 2" xfId="29028"/>
    <cellStyle name="Вывод 4 3 3 3 3" xfId="29029"/>
    <cellStyle name="Вывод 4 3 3 3 4" xfId="29030"/>
    <cellStyle name="Вывод 4 3 3 3 5" xfId="29031"/>
    <cellStyle name="Вывод 4 3 3 3 6" xfId="29032"/>
    <cellStyle name="Вывод 4 3 3 3 7" xfId="29033"/>
    <cellStyle name="Вывод 4 3 3 4" xfId="29034"/>
    <cellStyle name="Вывод 4 3 3 4 2" xfId="29035"/>
    <cellStyle name="Вывод 4 3 3 4 3" xfId="29036"/>
    <cellStyle name="Вывод 4 3 3 4 4" xfId="29037"/>
    <cellStyle name="Вывод 4 3 3 4 5" xfId="29038"/>
    <cellStyle name="Вывод 4 3 3 4 6" xfId="29039"/>
    <cellStyle name="Вывод 4 3 3 4 7" xfId="29040"/>
    <cellStyle name="Вывод 4 3 3 5" xfId="29041"/>
    <cellStyle name="Вывод 4 3 3 6" xfId="29042"/>
    <cellStyle name="Вывод 4 3 3 7" xfId="29043"/>
    <cellStyle name="Вывод 4 3 3 8" xfId="29044"/>
    <cellStyle name="Вывод 4 3 3 9" xfId="29045"/>
    <cellStyle name="Вывод 4 3 4" xfId="29046"/>
    <cellStyle name="Вывод 4 3 4 10" xfId="29047"/>
    <cellStyle name="Вывод 4 3 4 11" xfId="29048"/>
    <cellStyle name="Вывод 4 3 4 12" xfId="29049"/>
    <cellStyle name="Вывод 4 3 4 13" xfId="29050"/>
    <cellStyle name="Вывод 4 3 4 14" xfId="29051"/>
    <cellStyle name="Вывод 4 3 4 2" xfId="29052"/>
    <cellStyle name="Вывод 4 3 4 2 10" xfId="29053"/>
    <cellStyle name="Вывод 4 3 4 2 2" xfId="29054"/>
    <cellStyle name="Вывод 4 3 4 2 2 2" xfId="29055"/>
    <cellStyle name="Вывод 4 3 4 2 2 3" xfId="29056"/>
    <cellStyle name="Вывод 4 3 4 2 2 4" xfId="29057"/>
    <cellStyle name="Вывод 4 3 4 2 2 5" xfId="29058"/>
    <cellStyle name="Вывод 4 3 4 2 2 6" xfId="29059"/>
    <cellStyle name="Вывод 4 3 4 2 2 7" xfId="29060"/>
    <cellStyle name="Вывод 4 3 4 2 3" xfId="29061"/>
    <cellStyle name="Вывод 4 3 4 2 3 2" xfId="29062"/>
    <cellStyle name="Вывод 4 3 4 2 3 3" xfId="29063"/>
    <cellStyle name="Вывод 4 3 4 2 3 4" xfId="29064"/>
    <cellStyle name="Вывод 4 3 4 2 3 5" xfId="29065"/>
    <cellStyle name="Вывод 4 3 4 2 3 6" xfId="29066"/>
    <cellStyle name="Вывод 4 3 4 2 3 7" xfId="29067"/>
    <cellStyle name="Вывод 4 3 4 2 4" xfId="29068"/>
    <cellStyle name="Вывод 4 3 4 2 5" xfId="29069"/>
    <cellStyle name="Вывод 4 3 4 2 6" xfId="29070"/>
    <cellStyle name="Вывод 4 3 4 2 7" xfId="29071"/>
    <cellStyle name="Вывод 4 3 4 2 8" xfId="29072"/>
    <cellStyle name="Вывод 4 3 4 2 9" xfId="29073"/>
    <cellStyle name="Вывод 4 3 4 3" xfId="29074"/>
    <cellStyle name="Вывод 4 3 4 3 2" xfId="29075"/>
    <cellStyle name="Вывод 4 3 4 3 3" xfId="29076"/>
    <cellStyle name="Вывод 4 3 4 3 4" xfId="29077"/>
    <cellStyle name="Вывод 4 3 4 3 5" xfId="29078"/>
    <cellStyle name="Вывод 4 3 4 3 6" xfId="29079"/>
    <cellStyle name="Вывод 4 3 4 3 7" xfId="29080"/>
    <cellStyle name="Вывод 4 3 4 4" xfId="29081"/>
    <cellStyle name="Вывод 4 3 4 4 2" xfId="29082"/>
    <cellStyle name="Вывод 4 3 4 4 3" xfId="29083"/>
    <cellStyle name="Вывод 4 3 4 4 4" xfId="29084"/>
    <cellStyle name="Вывод 4 3 4 4 5" xfId="29085"/>
    <cellStyle name="Вывод 4 3 4 4 6" xfId="29086"/>
    <cellStyle name="Вывод 4 3 4 4 7" xfId="29087"/>
    <cellStyle name="Вывод 4 3 4 5" xfId="29088"/>
    <cellStyle name="Вывод 4 3 4 6" xfId="29089"/>
    <cellStyle name="Вывод 4 3 4 7" xfId="29090"/>
    <cellStyle name="Вывод 4 3 4 8" xfId="29091"/>
    <cellStyle name="Вывод 4 3 4 9" xfId="29092"/>
    <cellStyle name="Вывод 4 3 5" xfId="29093"/>
    <cellStyle name="Вывод 4 3 5 10" xfId="29094"/>
    <cellStyle name="Вывод 4 3 5 11" xfId="29095"/>
    <cellStyle name="Вывод 4 3 5 12" xfId="29096"/>
    <cellStyle name="Вывод 4 3 5 13" xfId="29097"/>
    <cellStyle name="Вывод 4 3 5 14" xfId="29098"/>
    <cellStyle name="Вывод 4 3 5 2" xfId="29099"/>
    <cellStyle name="Вывод 4 3 5 2 10" xfId="29100"/>
    <cellStyle name="Вывод 4 3 5 2 2" xfId="29101"/>
    <cellStyle name="Вывод 4 3 5 2 2 2" xfId="29102"/>
    <cellStyle name="Вывод 4 3 5 2 2 3" xfId="29103"/>
    <cellStyle name="Вывод 4 3 5 2 2 4" xfId="29104"/>
    <cellStyle name="Вывод 4 3 5 2 2 5" xfId="29105"/>
    <cellStyle name="Вывод 4 3 5 2 2 6" xfId="29106"/>
    <cellStyle name="Вывод 4 3 5 2 2 7" xfId="29107"/>
    <cellStyle name="Вывод 4 3 5 2 3" xfId="29108"/>
    <cellStyle name="Вывод 4 3 5 2 3 2" xfId="29109"/>
    <cellStyle name="Вывод 4 3 5 2 3 3" xfId="29110"/>
    <cellStyle name="Вывод 4 3 5 2 3 4" xfId="29111"/>
    <cellStyle name="Вывод 4 3 5 2 3 5" xfId="29112"/>
    <cellStyle name="Вывод 4 3 5 2 3 6" xfId="29113"/>
    <cellStyle name="Вывод 4 3 5 2 3 7" xfId="29114"/>
    <cellStyle name="Вывод 4 3 5 2 4" xfId="29115"/>
    <cellStyle name="Вывод 4 3 5 2 5" xfId="29116"/>
    <cellStyle name="Вывод 4 3 5 2 6" xfId="29117"/>
    <cellStyle name="Вывод 4 3 5 2 7" xfId="29118"/>
    <cellStyle name="Вывод 4 3 5 2 8" xfId="29119"/>
    <cellStyle name="Вывод 4 3 5 2 9" xfId="29120"/>
    <cellStyle name="Вывод 4 3 5 3" xfId="29121"/>
    <cellStyle name="Вывод 4 3 5 3 2" xfId="29122"/>
    <cellStyle name="Вывод 4 3 5 3 3" xfId="29123"/>
    <cellStyle name="Вывод 4 3 5 3 4" xfId="29124"/>
    <cellStyle name="Вывод 4 3 5 3 5" xfId="29125"/>
    <cellStyle name="Вывод 4 3 5 3 6" xfId="29126"/>
    <cellStyle name="Вывод 4 3 5 3 7" xfId="29127"/>
    <cellStyle name="Вывод 4 3 5 4" xfId="29128"/>
    <cellStyle name="Вывод 4 3 5 4 2" xfId="29129"/>
    <cellStyle name="Вывод 4 3 5 4 3" xfId="29130"/>
    <cellStyle name="Вывод 4 3 5 4 4" xfId="29131"/>
    <cellStyle name="Вывод 4 3 5 4 5" xfId="29132"/>
    <cellStyle name="Вывод 4 3 5 4 6" xfId="29133"/>
    <cellStyle name="Вывод 4 3 5 4 7" xfId="29134"/>
    <cellStyle name="Вывод 4 3 5 5" xfId="29135"/>
    <cellStyle name="Вывод 4 3 5 6" xfId="29136"/>
    <cellStyle name="Вывод 4 3 5 7" xfId="29137"/>
    <cellStyle name="Вывод 4 3 5 8" xfId="29138"/>
    <cellStyle name="Вывод 4 3 5 9" xfId="29139"/>
    <cellStyle name="Вывод 4 3 6" xfId="29140"/>
    <cellStyle name="Вывод 4 3 6 10" xfId="29141"/>
    <cellStyle name="Вывод 4 3 6 2" xfId="29142"/>
    <cellStyle name="Вывод 4 3 6 2 2" xfId="29143"/>
    <cellStyle name="Вывод 4 3 6 2 3" xfId="29144"/>
    <cellStyle name="Вывод 4 3 6 2 4" xfId="29145"/>
    <cellStyle name="Вывод 4 3 6 2 5" xfId="29146"/>
    <cellStyle name="Вывод 4 3 6 2 6" xfId="29147"/>
    <cellStyle name="Вывод 4 3 6 2 7" xfId="29148"/>
    <cellStyle name="Вывод 4 3 6 3" xfId="29149"/>
    <cellStyle name="Вывод 4 3 6 3 2" xfId="29150"/>
    <cellStyle name="Вывод 4 3 6 3 3" xfId="29151"/>
    <cellStyle name="Вывод 4 3 6 3 4" xfId="29152"/>
    <cellStyle name="Вывод 4 3 6 3 5" xfId="29153"/>
    <cellStyle name="Вывод 4 3 6 3 6" xfId="29154"/>
    <cellStyle name="Вывод 4 3 6 3 7" xfId="29155"/>
    <cellStyle name="Вывод 4 3 6 4" xfId="29156"/>
    <cellStyle name="Вывод 4 3 6 5" xfId="29157"/>
    <cellStyle name="Вывод 4 3 6 6" xfId="29158"/>
    <cellStyle name="Вывод 4 3 6 7" xfId="29159"/>
    <cellStyle name="Вывод 4 3 6 8" xfId="29160"/>
    <cellStyle name="Вывод 4 3 6 9" xfId="29161"/>
    <cellStyle name="Вывод 4 3 7" xfId="29162"/>
    <cellStyle name="Вывод 4 3 7 2" xfId="29163"/>
    <cellStyle name="Вывод 4 3 7 3" xfId="29164"/>
    <cellStyle name="Вывод 4 3 7 4" xfId="29165"/>
    <cellStyle name="Вывод 4 3 7 5" xfId="29166"/>
    <cellStyle name="Вывод 4 3 7 6" xfId="29167"/>
    <cellStyle name="Вывод 4 3 7 7" xfId="29168"/>
    <cellStyle name="Вывод 4 3 8" xfId="29169"/>
    <cellStyle name="Вывод 4 3 8 2" xfId="29170"/>
    <cellStyle name="Вывод 4 3 8 3" xfId="29171"/>
    <cellStyle name="Вывод 4 3 8 4" xfId="29172"/>
    <cellStyle name="Вывод 4 3 8 5" xfId="29173"/>
    <cellStyle name="Вывод 4 3 8 6" xfId="29174"/>
    <cellStyle name="Вывод 4 3 8 7" xfId="29175"/>
    <cellStyle name="Вывод 4 3 9" xfId="29176"/>
    <cellStyle name="Вывод 4 4" xfId="29177"/>
    <cellStyle name="Вывод 4 4 10" xfId="29178"/>
    <cellStyle name="Вывод 4 4 11" xfId="29179"/>
    <cellStyle name="Вывод 4 4 12" xfId="29180"/>
    <cellStyle name="Вывод 4 4 13" xfId="29181"/>
    <cellStyle name="Вывод 4 4 14" xfId="29182"/>
    <cellStyle name="Вывод 4 4 15" xfId="29183"/>
    <cellStyle name="Вывод 4 4 16" xfId="29184"/>
    <cellStyle name="Вывод 4 4 17" xfId="29185"/>
    <cellStyle name="Вывод 4 4 18" xfId="29186"/>
    <cellStyle name="Вывод 4 4 2" xfId="29187"/>
    <cellStyle name="Вывод 4 4 2 10" xfId="29188"/>
    <cellStyle name="Вывод 4 4 2 11" xfId="29189"/>
    <cellStyle name="Вывод 4 4 2 12" xfId="29190"/>
    <cellStyle name="Вывод 4 4 2 13" xfId="29191"/>
    <cellStyle name="Вывод 4 4 2 14" xfId="29192"/>
    <cellStyle name="Вывод 4 4 2 2" xfId="29193"/>
    <cellStyle name="Вывод 4 4 2 2 10" xfId="29194"/>
    <cellStyle name="Вывод 4 4 2 2 2" xfId="29195"/>
    <cellStyle name="Вывод 4 4 2 2 2 2" xfId="29196"/>
    <cellStyle name="Вывод 4 4 2 2 2 3" xfId="29197"/>
    <cellStyle name="Вывод 4 4 2 2 2 4" xfId="29198"/>
    <cellStyle name="Вывод 4 4 2 2 2 5" xfId="29199"/>
    <cellStyle name="Вывод 4 4 2 2 2 6" xfId="29200"/>
    <cellStyle name="Вывод 4 4 2 2 2 7" xfId="29201"/>
    <cellStyle name="Вывод 4 4 2 2 3" xfId="29202"/>
    <cellStyle name="Вывод 4 4 2 2 3 2" xfId="29203"/>
    <cellStyle name="Вывод 4 4 2 2 3 3" xfId="29204"/>
    <cellStyle name="Вывод 4 4 2 2 3 4" xfId="29205"/>
    <cellStyle name="Вывод 4 4 2 2 3 5" xfId="29206"/>
    <cellStyle name="Вывод 4 4 2 2 3 6" xfId="29207"/>
    <cellStyle name="Вывод 4 4 2 2 3 7" xfId="29208"/>
    <cellStyle name="Вывод 4 4 2 2 4" xfId="29209"/>
    <cellStyle name="Вывод 4 4 2 2 5" xfId="29210"/>
    <cellStyle name="Вывод 4 4 2 2 6" xfId="29211"/>
    <cellStyle name="Вывод 4 4 2 2 7" xfId="29212"/>
    <cellStyle name="Вывод 4 4 2 2 8" xfId="29213"/>
    <cellStyle name="Вывод 4 4 2 2 9" xfId="29214"/>
    <cellStyle name="Вывод 4 4 2 3" xfId="29215"/>
    <cellStyle name="Вывод 4 4 2 3 2" xfId="29216"/>
    <cellStyle name="Вывод 4 4 2 3 3" xfId="29217"/>
    <cellStyle name="Вывод 4 4 2 3 4" xfId="29218"/>
    <cellStyle name="Вывод 4 4 2 3 5" xfId="29219"/>
    <cellStyle name="Вывод 4 4 2 3 6" xfId="29220"/>
    <cellStyle name="Вывод 4 4 2 3 7" xfId="29221"/>
    <cellStyle name="Вывод 4 4 2 4" xfId="29222"/>
    <cellStyle name="Вывод 4 4 2 4 2" xfId="29223"/>
    <cellStyle name="Вывод 4 4 2 4 3" xfId="29224"/>
    <cellStyle name="Вывод 4 4 2 4 4" xfId="29225"/>
    <cellStyle name="Вывод 4 4 2 4 5" xfId="29226"/>
    <cellStyle name="Вывод 4 4 2 4 6" xfId="29227"/>
    <cellStyle name="Вывод 4 4 2 4 7" xfId="29228"/>
    <cellStyle name="Вывод 4 4 2 5" xfId="29229"/>
    <cellStyle name="Вывод 4 4 2 6" xfId="29230"/>
    <cellStyle name="Вывод 4 4 2 7" xfId="29231"/>
    <cellStyle name="Вывод 4 4 2 8" xfId="29232"/>
    <cellStyle name="Вывод 4 4 2 9" xfId="29233"/>
    <cellStyle name="Вывод 4 4 3" xfId="29234"/>
    <cellStyle name="Вывод 4 4 3 10" xfId="29235"/>
    <cellStyle name="Вывод 4 4 3 11" xfId="29236"/>
    <cellStyle name="Вывод 4 4 3 12" xfId="29237"/>
    <cellStyle name="Вывод 4 4 3 13" xfId="29238"/>
    <cellStyle name="Вывод 4 4 3 14" xfId="29239"/>
    <cellStyle name="Вывод 4 4 3 2" xfId="29240"/>
    <cellStyle name="Вывод 4 4 3 2 10" xfId="29241"/>
    <cellStyle name="Вывод 4 4 3 2 2" xfId="29242"/>
    <cellStyle name="Вывод 4 4 3 2 2 2" xfId="29243"/>
    <cellStyle name="Вывод 4 4 3 2 2 3" xfId="29244"/>
    <cellStyle name="Вывод 4 4 3 2 2 4" xfId="29245"/>
    <cellStyle name="Вывод 4 4 3 2 2 5" xfId="29246"/>
    <cellStyle name="Вывод 4 4 3 2 2 6" xfId="29247"/>
    <cellStyle name="Вывод 4 4 3 2 2 7" xfId="29248"/>
    <cellStyle name="Вывод 4 4 3 2 3" xfId="29249"/>
    <cellStyle name="Вывод 4 4 3 2 3 2" xfId="29250"/>
    <cellStyle name="Вывод 4 4 3 2 3 3" xfId="29251"/>
    <cellStyle name="Вывод 4 4 3 2 3 4" xfId="29252"/>
    <cellStyle name="Вывод 4 4 3 2 3 5" xfId="29253"/>
    <cellStyle name="Вывод 4 4 3 2 3 6" xfId="29254"/>
    <cellStyle name="Вывод 4 4 3 2 3 7" xfId="29255"/>
    <cellStyle name="Вывод 4 4 3 2 4" xfId="29256"/>
    <cellStyle name="Вывод 4 4 3 2 5" xfId="29257"/>
    <cellStyle name="Вывод 4 4 3 2 6" xfId="29258"/>
    <cellStyle name="Вывод 4 4 3 2 7" xfId="29259"/>
    <cellStyle name="Вывод 4 4 3 2 8" xfId="29260"/>
    <cellStyle name="Вывод 4 4 3 2 9" xfId="29261"/>
    <cellStyle name="Вывод 4 4 3 3" xfId="29262"/>
    <cellStyle name="Вывод 4 4 3 3 2" xfId="29263"/>
    <cellStyle name="Вывод 4 4 3 3 3" xfId="29264"/>
    <cellStyle name="Вывод 4 4 3 3 4" xfId="29265"/>
    <cellStyle name="Вывод 4 4 3 3 5" xfId="29266"/>
    <cellStyle name="Вывод 4 4 3 3 6" xfId="29267"/>
    <cellStyle name="Вывод 4 4 3 3 7" xfId="29268"/>
    <cellStyle name="Вывод 4 4 3 4" xfId="29269"/>
    <cellStyle name="Вывод 4 4 3 4 2" xfId="29270"/>
    <cellStyle name="Вывод 4 4 3 4 3" xfId="29271"/>
    <cellStyle name="Вывод 4 4 3 4 4" xfId="29272"/>
    <cellStyle name="Вывод 4 4 3 4 5" xfId="29273"/>
    <cellStyle name="Вывод 4 4 3 4 6" xfId="29274"/>
    <cellStyle name="Вывод 4 4 3 4 7" xfId="29275"/>
    <cellStyle name="Вывод 4 4 3 5" xfId="29276"/>
    <cellStyle name="Вывод 4 4 3 6" xfId="29277"/>
    <cellStyle name="Вывод 4 4 3 7" xfId="29278"/>
    <cellStyle name="Вывод 4 4 3 8" xfId="29279"/>
    <cellStyle name="Вывод 4 4 3 9" xfId="29280"/>
    <cellStyle name="Вывод 4 4 4" xfId="29281"/>
    <cellStyle name="Вывод 4 4 4 10" xfId="29282"/>
    <cellStyle name="Вывод 4 4 4 11" xfId="29283"/>
    <cellStyle name="Вывод 4 4 4 12" xfId="29284"/>
    <cellStyle name="Вывод 4 4 4 13" xfId="29285"/>
    <cellStyle name="Вывод 4 4 4 14" xfId="29286"/>
    <cellStyle name="Вывод 4 4 4 2" xfId="29287"/>
    <cellStyle name="Вывод 4 4 4 2 10" xfId="29288"/>
    <cellStyle name="Вывод 4 4 4 2 2" xfId="29289"/>
    <cellStyle name="Вывод 4 4 4 2 2 2" xfId="29290"/>
    <cellStyle name="Вывод 4 4 4 2 2 3" xfId="29291"/>
    <cellStyle name="Вывод 4 4 4 2 2 4" xfId="29292"/>
    <cellStyle name="Вывод 4 4 4 2 2 5" xfId="29293"/>
    <cellStyle name="Вывод 4 4 4 2 2 6" xfId="29294"/>
    <cellStyle name="Вывод 4 4 4 2 2 7" xfId="29295"/>
    <cellStyle name="Вывод 4 4 4 2 3" xfId="29296"/>
    <cellStyle name="Вывод 4 4 4 2 3 2" xfId="29297"/>
    <cellStyle name="Вывод 4 4 4 2 3 3" xfId="29298"/>
    <cellStyle name="Вывод 4 4 4 2 3 4" xfId="29299"/>
    <cellStyle name="Вывод 4 4 4 2 3 5" xfId="29300"/>
    <cellStyle name="Вывод 4 4 4 2 3 6" xfId="29301"/>
    <cellStyle name="Вывод 4 4 4 2 3 7" xfId="29302"/>
    <cellStyle name="Вывод 4 4 4 2 4" xfId="29303"/>
    <cellStyle name="Вывод 4 4 4 2 5" xfId="29304"/>
    <cellStyle name="Вывод 4 4 4 2 6" xfId="29305"/>
    <cellStyle name="Вывод 4 4 4 2 7" xfId="29306"/>
    <cellStyle name="Вывод 4 4 4 2 8" xfId="29307"/>
    <cellStyle name="Вывод 4 4 4 2 9" xfId="29308"/>
    <cellStyle name="Вывод 4 4 4 3" xfId="29309"/>
    <cellStyle name="Вывод 4 4 4 3 2" xfId="29310"/>
    <cellStyle name="Вывод 4 4 4 3 3" xfId="29311"/>
    <cellStyle name="Вывод 4 4 4 3 4" xfId="29312"/>
    <cellStyle name="Вывод 4 4 4 3 5" xfId="29313"/>
    <cellStyle name="Вывод 4 4 4 3 6" xfId="29314"/>
    <cellStyle name="Вывод 4 4 4 3 7" xfId="29315"/>
    <cellStyle name="Вывод 4 4 4 4" xfId="29316"/>
    <cellStyle name="Вывод 4 4 4 4 2" xfId="29317"/>
    <cellStyle name="Вывод 4 4 4 4 3" xfId="29318"/>
    <cellStyle name="Вывод 4 4 4 4 4" xfId="29319"/>
    <cellStyle name="Вывод 4 4 4 4 5" xfId="29320"/>
    <cellStyle name="Вывод 4 4 4 4 6" xfId="29321"/>
    <cellStyle name="Вывод 4 4 4 4 7" xfId="29322"/>
    <cellStyle name="Вывод 4 4 4 5" xfId="29323"/>
    <cellStyle name="Вывод 4 4 4 6" xfId="29324"/>
    <cellStyle name="Вывод 4 4 4 7" xfId="29325"/>
    <cellStyle name="Вывод 4 4 4 8" xfId="29326"/>
    <cellStyle name="Вывод 4 4 4 9" xfId="29327"/>
    <cellStyle name="Вывод 4 4 5" xfId="29328"/>
    <cellStyle name="Вывод 4 4 5 10" xfId="29329"/>
    <cellStyle name="Вывод 4 4 5 11" xfId="29330"/>
    <cellStyle name="Вывод 4 4 5 12" xfId="29331"/>
    <cellStyle name="Вывод 4 4 5 13" xfId="29332"/>
    <cellStyle name="Вывод 4 4 5 14" xfId="29333"/>
    <cellStyle name="Вывод 4 4 5 2" xfId="29334"/>
    <cellStyle name="Вывод 4 4 5 2 10" xfId="29335"/>
    <cellStyle name="Вывод 4 4 5 2 2" xfId="29336"/>
    <cellStyle name="Вывод 4 4 5 2 2 2" xfId="29337"/>
    <cellStyle name="Вывод 4 4 5 2 2 3" xfId="29338"/>
    <cellStyle name="Вывод 4 4 5 2 2 4" xfId="29339"/>
    <cellStyle name="Вывод 4 4 5 2 2 5" xfId="29340"/>
    <cellStyle name="Вывод 4 4 5 2 2 6" xfId="29341"/>
    <cellStyle name="Вывод 4 4 5 2 2 7" xfId="29342"/>
    <cellStyle name="Вывод 4 4 5 2 3" xfId="29343"/>
    <cellStyle name="Вывод 4 4 5 2 3 2" xfId="29344"/>
    <cellStyle name="Вывод 4 4 5 2 3 3" xfId="29345"/>
    <cellStyle name="Вывод 4 4 5 2 3 4" xfId="29346"/>
    <cellStyle name="Вывод 4 4 5 2 3 5" xfId="29347"/>
    <cellStyle name="Вывод 4 4 5 2 3 6" xfId="29348"/>
    <cellStyle name="Вывод 4 4 5 2 3 7" xfId="29349"/>
    <cellStyle name="Вывод 4 4 5 2 4" xfId="29350"/>
    <cellStyle name="Вывод 4 4 5 2 5" xfId="29351"/>
    <cellStyle name="Вывод 4 4 5 2 6" xfId="29352"/>
    <cellStyle name="Вывод 4 4 5 2 7" xfId="29353"/>
    <cellStyle name="Вывод 4 4 5 2 8" xfId="29354"/>
    <cellStyle name="Вывод 4 4 5 2 9" xfId="29355"/>
    <cellStyle name="Вывод 4 4 5 3" xfId="29356"/>
    <cellStyle name="Вывод 4 4 5 3 2" xfId="29357"/>
    <cellStyle name="Вывод 4 4 5 3 3" xfId="29358"/>
    <cellStyle name="Вывод 4 4 5 3 4" xfId="29359"/>
    <cellStyle name="Вывод 4 4 5 3 5" xfId="29360"/>
    <cellStyle name="Вывод 4 4 5 3 6" xfId="29361"/>
    <cellStyle name="Вывод 4 4 5 3 7" xfId="29362"/>
    <cellStyle name="Вывод 4 4 5 4" xfId="29363"/>
    <cellStyle name="Вывод 4 4 5 4 2" xfId="29364"/>
    <cellStyle name="Вывод 4 4 5 4 3" xfId="29365"/>
    <cellStyle name="Вывод 4 4 5 4 4" xfId="29366"/>
    <cellStyle name="Вывод 4 4 5 4 5" xfId="29367"/>
    <cellStyle name="Вывод 4 4 5 4 6" xfId="29368"/>
    <cellStyle name="Вывод 4 4 5 4 7" xfId="29369"/>
    <cellStyle name="Вывод 4 4 5 5" xfId="29370"/>
    <cellStyle name="Вывод 4 4 5 6" xfId="29371"/>
    <cellStyle name="Вывод 4 4 5 7" xfId="29372"/>
    <cellStyle name="Вывод 4 4 5 8" xfId="29373"/>
    <cellStyle name="Вывод 4 4 5 9" xfId="29374"/>
    <cellStyle name="Вывод 4 4 6" xfId="29375"/>
    <cellStyle name="Вывод 4 4 6 10" xfId="29376"/>
    <cellStyle name="Вывод 4 4 6 2" xfId="29377"/>
    <cellStyle name="Вывод 4 4 6 2 2" xfId="29378"/>
    <cellStyle name="Вывод 4 4 6 2 3" xfId="29379"/>
    <cellStyle name="Вывод 4 4 6 2 4" xfId="29380"/>
    <cellStyle name="Вывод 4 4 6 2 5" xfId="29381"/>
    <cellStyle name="Вывод 4 4 6 2 6" xfId="29382"/>
    <cellStyle name="Вывод 4 4 6 2 7" xfId="29383"/>
    <cellStyle name="Вывод 4 4 6 3" xfId="29384"/>
    <cellStyle name="Вывод 4 4 6 3 2" xfId="29385"/>
    <cellStyle name="Вывод 4 4 6 3 3" xfId="29386"/>
    <cellStyle name="Вывод 4 4 6 3 4" xfId="29387"/>
    <cellStyle name="Вывод 4 4 6 3 5" xfId="29388"/>
    <cellStyle name="Вывод 4 4 6 3 6" xfId="29389"/>
    <cellStyle name="Вывод 4 4 6 3 7" xfId="29390"/>
    <cellStyle name="Вывод 4 4 6 4" xfId="29391"/>
    <cellStyle name="Вывод 4 4 6 5" xfId="29392"/>
    <cellStyle name="Вывод 4 4 6 6" xfId="29393"/>
    <cellStyle name="Вывод 4 4 6 7" xfId="29394"/>
    <cellStyle name="Вывод 4 4 6 8" xfId="29395"/>
    <cellStyle name="Вывод 4 4 6 9" xfId="29396"/>
    <cellStyle name="Вывод 4 4 7" xfId="29397"/>
    <cellStyle name="Вывод 4 4 7 2" xfId="29398"/>
    <cellStyle name="Вывод 4 4 7 3" xfId="29399"/>
    <cellStyle name="Вывод 4 4 7 4" xfId="29400"/>
    <cellStyle name="Вывод 4 4 7 5" xfId="29401"/>
    <cellStyle name="Вывод 4 4 7 6" xfId="29402"/>
    <cellStyle name="Вывод 4 4 7 7" xfId="29403"/>
    <cellStyle name="Вывод 4 4 8" xfId="29404"/>
    <cellStyle name="Вывод 4 4 8 2" xfId="29405"/>
    <cellStyle name="Вывод 4 4 8 3" xfId="29406"/>
    <cellStyle name="Вывод 4 4 8 4" xfId="29407"/>
    <cellStyle name="Вывод 4 4 8 5" xfId="29408"/>
    <cellStyle name="Вывод 4 4 8 6" xfId="29409"/>
    <cellStyle name="Вывод 4 4 8 7" xfId="29410"/>
    <cellStyle name="Вывод 4 4 9" xfId="29411"/>
    <cellStyle name="Вывод 4 5" xfId="29412"/>
    <cellStyle name="Вывод 4 5 10" xfId="29413"/>
    <cellStyle name="Вывод 4 5 11" xfId="29414"/>
    <cellStyle name="Вывод 4 5 12" xfId="29415"/>
    <cellStyle name="Вывод 4 5 13" xfId="29416"/>
    <cellStyle name="Вывод 4 5 14" xfId="29417"/>
    <cellStyle name="Вывод 4 5 2" xfId="29418"/>
    <cellStyle name="Вывод 4 5 2 10" xfId="29419"/>
    <cellStyle name="Вывод 4 5 2 2" xfId="29420"/>
    <cellStyle name="Вывод 4 5 2 2 2" xfId="29421"/>
    <cellStyle name="Вывод 4 5 2 2 3" xfId="29422"/>
    <cellStyle name="Вывод 4 5 2 2 4" xfId="29423"/>
    <cellStyle name="Вывод 4 5 2 2 5" xfId="29424"/>
    <cellStyle name="Вывод 4 5 2 2 6" xfId="29425"/>
    <cellStyle name="Вывод 4 5 2 2 7" xfId="29426"/>
    <cellStyle name="Вывод 4 5 2 3" xfId="29427"/>
    <cellStyle name="Вывод 4 5 2 3 2" xfId="29428"/>
    <cellStyle name="Вывод 4 5 2 3 3" xfId="29429"/>
    <cellStyle name="Вывод 4 5 2 3 4" xfId="29430"/>
    <cellStyle name="Вывод 4 5 2 3 5" xfId="29431"/>
    <cellStyle name="Вывод 4 5 2 3 6" xfId="29432"/>
    <cellStyle name="Вывод 4 5 2 3 7" xfId="29433"/>
    <cellStyle name="Вывод 4 5 2 4" xfId="29434"/>
    <cellStyle name="Вывод 4 5 2 5" xfId="29435"/>
    <cellStyle name="Вывод 4 5 2 6" xfId="29436"/>
    <cellStyle name="Вывод 4 5 2 7" xfId="29437"/>
    <cellStyle name="Вывод 4 5 2 8" xfId="29438"/>
    <cellStyle name="Вывод 4 5 2 9" xfId="29439"/>
    <cellStyle name="Вывод 4 5 3" xfId="29440"/>
    <cellStyle name="Вывод 4 5 3 2" xfId="29441"/>
    <cellStyle name="Вывод 4 5 3 3" xfId="29442"/>
    <cellStyle name="Вывод 4 5 3 4" xfId="29443"/>
    <cellStyle name="Вывод 4 5 3 5" xfId="29444"/>
    <cellStyle name="Вывод 4 5 3 6" xfId="29445"/>
    <cellStyle name="Вывод 4 5 3 7" xfId="29446"/>
    <cellStyle name="Вывод 4 5 4" xfId="29447"/>
    <cellStyle name="Вывод 4 5 4 2" xfId="29448"/>
    <cellStyle name="Вывод 4 5 4 3" xfId="29449"/>
    <cellStyle name="Вывод 4 5 4 4" xfId="29450"/>
    <cellStyle name="Вывод 4 5 4 5" xfId="29451"/>
    <cellStyle name="Вывод 4 5 4 6" xfId="29452"/>
    <cellStyle name="Вывод 4 5 4 7" xfId="29453"/>
    <cellStyle name="Вывод 4 5 5" xfId="29454"/>
    <cellStyle name="Вывод 4 5 6" xfId="29455"/>
    <cellStyle name="Вывод 4 5 7" xfId="29456"/>
    <cellStyle name="Вывод 4 5 8" xfId="29457"/>
    <cellStyle name="Вывод 4 5 9" xfId="29458"/>
    <cellStyle name="Вывод 4 6" xfId="29459"/>
    <cellStyle name="Вывод 4 6 10" xfId="29460"/>
    <cellStyle name="Вывод 4 6 2" xfId="29461"/>
    <cellStyle name="Вывод 4 6 2 2" xfId="29462"/>
    <cellStyle name="Вывод 4 6 2 3" xfId="29463"/>
    <cellStyle name="Вывод 4 6 2 4" xfId="29464"/>
    <cellStyle name="Вывод 4 6 2 5" xfId="29465"/>
    <cellStyle name="Вывод 4 6 2 6" xfId="29466"/>
    <cellStyle name="Вывод 4 6 2 7" xfId="29467"/>
    <cellStyle name="Вывод 4 6 3" xfId="29468"/>
    <cellStyle name="Вывод 4 6 3 2" xfId="29469"/>
    <cellStyle name="Вывод 4 6 3 3" xfId="29470"/>
    <cellStyle name="Вывод 4 6 3 4" xfId="29471"/>
    <cellStyle name="Вывод 4 6 3 5" xfId="29472"/>
    <cellStyle name="Вывод 4 6 3 6" xfId="29473"/>
    <cellStyle name="Вывод 4 6 3 7" xfId="29474"/>
    <cellStyle name="Вывод 4 6 4" xfId="29475"/>
    <cellStyle name="Вывод 4 6 5" xfId="29476"/>
    <cellStyle name="Вывод 4 6 6" xfId="29477"/>
    <cellStyle name="Вывод 4 6 7" xfId="29478"/>
    <cellStyle name="Вывод 4 6 8" xfId="29479"/>
    <cellStyle name="Вывод 4 6 9" xfId="29480"/>
    <cellStyle name="Вывод 4 7" xfId="29481"/>
    <cellStyle name="Вывод 4 8" xfId="29482"/>
    <cellStyle name="Вывод 4 9" xfId="29483"/>
    <cellStyle name="Вывод 5" xfId="29484"/>
    <cellStyle name="Вывод 5 10" xfId="29485"/>
    <cellStyle name="Вывод 5 2" xfId="29486"/>
    <cellStyle name="Вывод 5 2 2" xfId="29487"/>
    <cellStyle name="Вывод 5 2 3" xfId="29488"/>
    <cellStyle name="Вывод 5 2 4" xfId="29489"/>
    <cellStyle name="Вывод 5 2 5" xfId="29490"/>
    <cellStyle name="Вывод 5 2 6" xfId="29491"/>
    <cellStyle name="Вывод 5 2 7" xfId="29492"/>
    <cellStyle name="Вывод 5 3" xfId="29493"/>
    <cellStyle name="Вывод 5 3 2" xfId="29494"/>
    <cellStyle name="Вывод 5 3 3" xfId="29495"/>
    <cellStyle name="Вывод 5 3 4" xfId="29496"/>
    <cellStyle name="Вывод 5 3 5" xfId="29497"/>
    <cellStyle name="Вывод 5 3 6" xfId="29498"/>
    <cellStyle name="Вывод 5 3 7" xfId="29499"/>
    <cellStyle name="Вывод 5 4" xfId="29500"/>
    <cellStyle name="Вывод 5 5" xfId="29501"/>
    <cellStyle name="Вывод 5 6" xfId="29502"/>
    <cellStyle name="Вывод 5 7" xfId="29503"/>
    <cellStyle name="Вывод 5 8" xfId="29504"/>
    <cellStyle name="Вывод 5 9" xfId="29505"/>
    <cellStyle name="Вывод 6" xfId="29506"/>
    <cellStyle name="Вывод 6 10" xfId="29507"/>
    <cellStyle name="Вывод 6 2" xfId="29508"/>
    <cellStyle name="Вывод 6 2 2" xfId="29509"/>
    <cellStyle name="Вывод 6 2 3" xfId="29510"/>
    <cellStyle name="Вывод 6 2 4" xfId="29511"/>
    <cellStyle name="Вывод 6 2 5" xfId="29512"/>
    <cellStyle name="Вывод 6 2 6" xfId="29513"/>
    <cellStyle name="Вывод 6 2 7" xfId="29514"/>
    <cellStyle name="Вывод 6 3" xfId="29515"/>
    <cellStyle name="Вывод 6 3 2" xfId="29516"/>
    <cellStyle name="Вывод 6 3 3" xfId="29517"/>
    <cellStyle name="Вывод 6 3 4" xfId="29518"/>
    <cellStyle name="Вывод 6 3 5" xfId="29519"/>
    <cellStyle name="Вывод 6 3 6" xfId="29520"/>
    <cellStyle name="Вывод 6 3 7" xfId="29521"/>
    <cellStyle name="Вывод 6 4" xfId="29522"/>
    <cellStyle name="Вывод 6 5" xfId="29523"/>
    <cellStyle name="Вывод 6 6" xfId="29524"/>
    <cellStyle name="Вывод 6 7" xfId="29525"/>
    <cellStyle name="Вывод 6 8" xfId="29526"/>
    <cellStyle name="Вывод 6 9" xfId="29527"/>
    <cellStyle name="Вывод 7" xfId="29528"/>
    <cellStyle name="Вывод 7 10" xfId="29529"/>
    <cellStyle name="Вывод 7 2" xfId="29530"/>
    <cellStyle name="Вывод 7 2 2" xfId="29531"/>
    <cellStyle name="Вывод 7 2 3" xfId="29532"/>
    <cellStyle name="Вывод 7 2 4" xfId="29533"/>
    <cellStyle name="Вывод 7 2 5" xfId="29534"/>
    <cellStyle name="Вывод 7 2 6" xfId="29535"/>
    <cellStyle name="Вывод 7 2 7" xfId="29536"/>
    <cellStyle name="Вывод 7 3" xfId="29537"/>
    <cellStyle name="Вывод 7 3 2" xfId="29538"/>
    <cellStyle name="Вывод 7 3 3" xfId="29539"/>
    <cellStyle name="Вывод 7 3 4" xfId="29540"/>
    <cellStyle name="Вывод 7 3 5" xfId="29541"/>
    <cellStyle name="Вывод 7 3 6" xfId="29542"/>
    <cellStyle name="Вывод 7 3 7" xfId="29543"/>
    <cellStyle name="Вывод 7 4" xfId="29544"/>
    <cellStyle name="Вывод 7 5" xfId="29545"/>
    <cellStyle name="Вывод 7 6" xfId="29546"/>
    <cellStyle name="Вывод 7 7" xfId="29547"/>
    <cellStyle name="Вывод 7 8" xfId="29548"/>
    <cellStyle name="Вывод 7 9" xfId="29549"/>
    <cellStyle name="Вывод 8" xfId="29550"/>
    <cellStyle name="Вывод 9" xfId="29551"/>
    <cellStyle name="Вычисление 10" xfId="29552"/>
    <cellStyle name="Вычисление 11" xfId="29553"/>
    <cellStyle name="Вычисление 2" xfId="29554"/>
    <cellStyle name="Вычисление 2 10" xfId="29555"/>
    <cellStyle name="Вычисление 2 11" xfId="29556"/>
    <cellStyle name="Вычисление 2 12" xfId="29557"/>
    <cellStyle name="Вычисление 2 2" xfId="29558"/>
    <cellStyle name="Вычисление 2 2 2" xfId="29559"/>
    <cellStyle name="Вычисление 2 2 2 10" xfId="29560"/>
    <cellStyle name="Вычисление 2 2 2 11" xfId="29561"/>
    <cellStyle name="Вычисление 2 2 2 12" xfId="29562"/>
    <cellStyle name="Вычисление 2 2 2 13" xfId="29563"/>
    <cellStyle name="Вычисление 2 2 2 14" xfId="29564"/>
    <cellStyle name="Вычисление 2 2 2 15" xfId="29565"/>
    <cellStyle name="Вычисление 2 2 2 16" xfId="29566"/>
    <cellStyle name="Вычисление 2 2 2 17" xfId="29567"/>
    <cellStyle name="Вычисление 2 2 2 2" xfId="29568"/>
    <cellStyle name="Вычисление 2 2 2 2 10" xfId="29569"/>
    <cellStyle name="Вычисление 2 2 2 2 11" xfId="29570"/>
    <cellStyle name="Вычисление 2 2 2 2 12" xfId="29571"/>
    <cellStyle name="Вычисление 2 2 2 2 13" xfId="29572"/>
    <cellStyle name="Вычисление 2 2 2 2 14" xfId="29573"/>
    <cellStyle name="Вычисление 2 2 2 2 2" xfId="29574"/>
    <cellStyle name="Вычисление 2 2 2 2 2 10" xfId="29575"/>
    <cellStyle name="Вычисление 2 2 2 2 2 2" xfId="29576"/>
    <cellStyle name="Вычисление 2 2 2 2 2 2 2" xfId="29577"/>
    <cellStyle name="Вычисление 2 2 2 2 2 2 3" xfId="29578"/>
    <cellStyle name="Вычисление 2 2 2 2 2 2 4" xfId="29579"/>
    <cellStyle name="Вычисление 2 2 2 2 2 2 5" xfId="29580"/>
    <cellStyle name="Вычисление 2 2 2 2 2 2 6" xfId="29581"/>
    <cellStyle name="Вычисление 2 2 2 2 2 2 7" xfId="29582"/>
    <cellStyle name="Вычисление 2 2 2 2 2 3" xfId="29583"/>
    <cellStyle name="Вычисление 2 2 2 2 2 3 2" xfId="29584"/>
    <cellStyle name="Вычисление 2 2 2 2 2 3 3" xfId="29585"/>
    <cellStyle name="Вычисление 2 2 2 2 2 3 4" xfId="29586"/>
    <cellStyle name="Вычисление 2 2 2 2 2 3 5" xfId="29587"/>
    <cellStyle name="Вычисление 2 2 2 2 2 3 6" xfId="29588"/>
    <cellStyle name="Вычисление 2 2 2 2 2 3 7" xfId="29589"/>
    <cellStyle name="Вычисление 2 2 2 2 2 4" xfId="29590"/>
    <cellStyle name="Вычисление 2 2 2 2 2 5" xfId="29591"/>
    <cellStyle name="Вычисление 2 2 2 2 2 6" xfId="29592"/>
    <cellStyle name="Вычисление 2 2 2 2 2 7" xfId="29593"/>
    <cellStyle name="Вычисление 2 2 2 2 2 8" xfId="29594"/>
    <cellStyle name="Вычисление 2 2 2 2 2 9" xfId="29595"/>
    <cellStyle name="Вычисление 2 2 2 2 3" xfId="29596"/>
    <cellStyle name="Вычисление 2 2 2 2 3 2" xfId="29597"/>
    <cellStyle name="Вычисление 2 2 2 2 3 3" xfId="29598"/>
    <cellStyle name="Вычисление 2 2 2 2 3 4" xfId="29599"/>
    <cellStyle name="Вычисление 2 2 2 2 3 5" xfId="29600"/>
    <cellStyle name="Вычисление 2 2 2 2 3 6" xfId="29601"/>
    <cellStyle name="Вычисление 2 2 2 2 3 7" xfId="29602"/>
    <cellStyle name="Вычисление 2 2 2 2 4" xfId="29603"/>
    <cellStyle name="Вычисление 2 2 2 2 4 2" xfId="29604"/>
    <cellStyle name="Вычисление 2 2 2 2 4 3" xfId="29605"/>
    <cellStyle name="Вычисление 2 2 2 2 4 4" xfId="29606"/>
    <cellStyle name="Вычисление 2 2 2 2 4 5" xfId="29607"/>
    <cellStyle name="Вычисление 2 2 2 2 4 6" xfId="29608"/>
    <cellStyle name="Вычисление 2 2 2 2 4 7" xfId="29609"/>
    <cellStyle name="Вычисление 2 2 2 2 5" xfId="29610"/>
    <cellStyle name="Вычисление 2 2 2 2 6" xfId="29611"/>
    <cellStyle name="Вычисление 2 2 2 2 7" xfId="29612"/>
    <cellStyle name="Вычисление 2 2 2 2 8" xfId="29613"/>
    <cellStyle name="Вычисление 2 2 2 2 9" xfId="29614"/>
    <cellStyle name="Вычисление 2 2 2 3" xfId="29615"/>
    <cellStyle name="Вычисление 2 2 2 3 10" xfId="29616"/>
    <cellStyle name="Вычисление 2 2 2 3 11" xfId="29617"/>
    <cellStyle name="Вычисление 2 2 2 3 12" xfId="29618"/>
    <cellStyle name="Вычисление 2 2 2 3 13" xfId="29619"/>
    <cellStyle name="Вычисление 2 2 2 3 14" xfId="29620"/>
    <cellStyle name="Вычисление 2 2 2 3 2" xfId="29621"/>
    <cellStyle name="Вычисление 2 2 2 3 2 10" xfId="29622"/>
    <cellStyle name="Вычисление 2 2 2 3 2 2" xfId="29623"/>
    <cellStyle name="Вычисление 2 2 2 3 2 2 2" xfId="29624"/>
    <cellStyle name="Вычисление 2 2 2 3 2 2 3" xfId="29625"/>
    <cellStyle name="Вычисление 2 2 2 3 2 2 4" xfId="29626"/>
    <cellStyle name="Вычисление 2 2 2 3 2 2 5" xfId="29627"/>
    <cellStyle name="Вычисление 2 2 2 3 2 2 6" xfId="29628"/>
    <cellStyle name="Вычисление 2 2 2 3 2 2 7" xfId="29629"/>
    <cellStyle name="Вычисление 2 2 2 3 2 3" xfId="29630"/>
    <cellStyle name="Вычисление 2 2 2 3 2 3 2" xfId="29631"/>
    <cellStyle name="Вычисление 2 2 2 3 2 3 3" xfId="29632"/>
    <cellStyle name="Вычисление 2 2 2 3 2 3 4" xfId="29633"/>
    <cellStyle name="Вычисление 2 2 2 3 2 3 5" xfId="29634"/>
    <cellStyle name="Вычисление 2 2 2 3 2 3 6" xfId="29635"/>
    <cellStyle name="Вычисление 2 2 2 3 2 3 7" xfId="29636"/>
    <cellStyle name="Вычисление 2 2 2 3 2 4" xfId="29637"/>
    <cellStyle name="Вычисление 2 2 2 3 2 5" xfId="29638"/>
    <cellStyle name="Вычисление 2 2 2 3 2 6" xfId="29639"/>
    <cellStyle name="Вычисление 2 2 2 3 2 7" xfId="29640"/>
    <cellStyle name="Вычисление 2 2 2 3 2 8" xfId="29641"/>
    <cellStyle name="Вычисление 2 2 2 3 2 9" xfId="29642"/>
    <cellStyle name="Вычисление 2 2 2 3 3" xfId="29643"/>
    <cellStyle name="Вычисление 2 2 2 3 3 2" xfId="29644"/>
    <cellStyle name="Вычисление 2 2 2 3 3 3" xfId="29645"/>
    <cellStyle name="Вычисление 2 2 2 3 3 4" xfId="29646"/>
    <cellStyle name="Вычисление 2 2 2 3 3 5" xfId="29647"/>
    <cellStyle name="Вычисление 2 2 2 3 3 6" xfId="29648"/>
    <cellStyle name="Вычисление 2 2 2 3 3 7" xfId="29649"/>
    <cellStyle name="Вычисление 2 2 2 3 4" xfId="29650"/>
    <cellStyle name="Вычисление 2 2 2 3 4 2" xfId="29651"/>
    <cellStyle name="Вычисление 2 2 2 3 4 3" xfId="29652"/>
    <cellStyle name="Вычисление 2 2 2 3 4 4" xfId="29653"/>
    <cellStyle name="Вычисление 2 2 2 3 4 5" xfId="29654"/>
    <cellStyle name="Вычисление 2 2 2 3 4 6" xfId="29655"/>
    <cellStyle name="Вычисление 2 2 2 3 4 7" xfId="29656"/>
    <cellStyle name="Вычисление 2 2 2 3 5" xfId="29657"/>
    <cellStyle name="Вычисление 2 2 2 3 6" xfId="29658"/>
    <cellStyle name="Вычисление 2 2 2 3 7" xfId="29659"/>
    <cellStyle name="Вычисление 2 2 2 3 8" xfId="29660"/>
    <cellStyle name="Вычисление 2 2 2 3 9" xfId="29661"/>
    <cellStyle name="Вычисление 2 2 2 4" xfId="29662"/>
    <cellStyle name="Вычисление 2 2 2 4 10" xfId="29663"/>
    <cellStyle name="Вычисление 2 2 2 4 11" xfId="29664"/>
    <cellStyle name="Вычисление 2 2 2 4 12" xfId="29665"/>
    <cellStyle name="Вычисление 2 2 2 4 13" xfId="29666"/>
    <cellStyle name="Вычисление 2 2 2 4 14" xfId="29667"/>
    <cellStyle name="Вычисление 2 2 2 4 2" xfId="29668"/>
    <cellStyle name="Вычисление 2 2 2 4 2 10" xfId="29669"/>
    <cellStyle name="Вычисление 2 2 2 4 2 2" xfId="29670"/>
    <cellStyle name="Вычисление 2 2 2 4 2 2 2" xfId="29671"/>
    <cellStyle name="Вычисление 2 2 2 4 2 2 3" xfId="29672"/>
    <cellStyle name="Вычисление 2 2 2 4 2 2 4" xfId="29673"/>
    <cellStyle name="Вычисление 2 2 2 4 2 2 5" xfId="29674"/>
    <cellStyle name="Вычисление 2 2 2 4 2 2 6" xfId="29675"/>
    <cellStyle name="Вычисление 2 2 2 4 2 2 7" xfId="29676"/>
    <cellStyle name="Вычисление 2 2 2 4 2 3" xfId="29677"/>
    <cellStyle name="Вычисление 2 2 2 4 2 3 2" xfId="29678"/>
    <cellStyle name="Вычисление 2 2 2 4 2 3 3" xfId="29679"/>
    <cellStyle name="Вычисление 2 2 2 4 2 3 4" xfId="29680"/>
    <cellStyle name="Вычисление 2 2 2 4 2 3 5" xfId="29681"/>
    <cellStyle name="Вычисление 2 2 2 4 2 3 6" xfId="29682"/>
    <cellStyle name="Вычисление 2 2 2 4 2 3 7" xfId="29683"/>
    <cellStyle name="Вычисление 2 2 2 4 2 4" xfId="29684"/>
    <cellStyle name="Вычисление 2 2 2 4 2 5" xfId="29685"/>
    <cellStyle name="Вычисление 2 2 2 4 2 6" xfId="29686"/>
    <cellStyle name="Вычисление 2 2 2 4 2 7" xfId="29687"/>
    <cellStyle name="Вычисление 2 2 2 4 2 8" xfId="29688"/>
    <cellStyle name="Вычисление 2 2 2 4 2 9" xfId="29689"/>
    <cellStyle name="Вычисление 2 2 2 4 3" xfId="29690"/>
    <cellStyle name="Вычисление 2 2 2 4 3 2" xfId="29691"/>
    <cellStyle name="Вычисление 2 2 2 4 3 3" xfId="29692"/>
    <cellStyle name="Вычисление 2 2 2 4 3 4" xfId="29693"/>
    <cellStyle name="Вычисление 2 2 2 4 3 5" xfId="29694"/>
    <cellStyle name="Вычисление 2 2 2 4 3 6" xfId="29695"/>
    <cellStyle name="Вычисление 2 2 2 4 3 7" xfId="29696"/>
    <cellStyle name="Вычисление 2 2 2 4 4" xfId="29697"/>
    <cellStyle name="Вычисление 2 2 2 4 4 2" xfId="29698"/>
    <cellStyle name="Вычисление 2 2 2 4 4 3" xfId="29699"/>
    <cellStyle name="Вычисление 2 2 2 4 4 4" xfId="29700"/>
    <cellStyle name="Вычисление 2 2 2 4 4 5" xfId="29701"/>
    <cellStyle name="Вычисление 2 2 2 4 4 6" xfId="29702"/>
    <cellStyle name="Вычисление 2 2 2 4 4 7" xfId="29703"/>
    <cellStyle name="Вычисление 2 2 2 4 5" xfId="29704"/>
    <cellStyle name="Вычисление 2 2 2 4 6" xfId="29705"/>
    <cellStyle name="Вычисление 2 2 2 4 7" xfId="29706"/>
    <cellStyle name="Вычисление 2 2 2 4 8" xfId="29707"/>
    <cellStyle name="Вычисление 2 2 2 4 9" xfId="29708"/>
    <cellStyle name="Вычисление 2 2 2 5" xfId="29709"/>
    <cellStyle name="Вычисление 2 2 2 5 10" xfId="29710"/>
    <cellStyle name="Вычисление 2 2 2 5 11" xfId="29711"/>
    <cellStyle name="Вычисление 2 2 2 5 12" xfId="29712"/>
    <cellStyle name="Вычисление 2 2 2 5 13" xfId="29713"/>
    <cellStyle name="Вычисление 2 2 2 5 14" xfId="29714"/>
    <cellStyle name="Вычисление 2 2 2 5 2" xfId="29715"/>
    <cellStyle name="Вычисление 2 2 2 5 2 10" xfId="29716"/>
    <cellStyle name="Вычисление 2 2 2 5 2 2" xfId="29717"/>
    <cellStyle name="Вычисление 2 2 2 5 2 2 2" xfId="29718"/>
    <cellStyle name="Вычисление 2 2 2 5 2 2 3" xfId="29719"/>
    <cellStyle name="Вычисление 2 2 2 5 2 2 4" xfId="29720"/>
    <cellStyle name="Вычисление 2 2 2 5 2 2 5" xfId="29721"/>
    <cellStyle name="Вычисление 2 2 2 5 2 2 6" xfId="29722"/>
    <cellStyle name="Вычисление 2 2 2 5 2 2 7" xfId="29723"/>
    <cellStyle name="Вычисление 2 2 2 5 2 3" xfId="29724"/>
    <cellStyle name="Вычисление 2 2 2 5 2 3 2" xfId="29725"/>
    <cellStyle name="Вычисление 2 2 2 5 2 3 3" xfId="29726"/>
    <cellStyle name="Вычисление 2 2 2 5 2 3 4" xfId="29727"/>
    <cellStyle name="Вычисление 2 2 2 5 2 3 5" xfId="29728"/>
    <cellStyle name="Вычисление 2 2 2 5 2 3 6" xfId="29729"/>
    <cellStyle name="Вычисление 2 2 2 5 2 3 7" xfId="29730"/>
    <cellStyle name="Вычисление 2 2 2 5 2 4" xfId="29731"/>
    <cellStyle name="Вычисление 2 2 2 5 2 5" xfId="29732"/>
    <cellStyle name="Вычисление 2 2 2 5 2 6" xfId="29733"/>
    <cellStyle name="Вычисление 2 2 2 5 2 7" xfId="29734"/>
    <cellStyle name="Вычисление 2 2 2 5 2 8" xfId="29735"/>
    <cellStyle name="Вычисление 2 2 2 5 2 9" xfId="29736"/>
    <cellStyle name="Вычисление 2 2 2 5 3" xfId="29737"/>
    <cellStyle name="Вычисление 2 2 2 5 3 2" xfId="29738"/>
    <cellStyle name="Вычисление 2 2 2 5 3 3" xfId="29739"/>
    <cellStyle name="Вычисление 2 2 2 5 3 4" xfId="29740"/>
    <cellStyle name="Вычисление 2 2 2 5 3 5" xfId="29741"/>
    <cellStyle name="Вычисление 2 2 2 5 3 6" xfId="29742"/>
    <cellStyle name="Вычисление 2 2 2 5 3 7" xfId="29743"/>
    <cellStyle name="Вычисление 2 2 2 5 4" xfId="29744"/>
    <cellStyle name="Вычисление 2 2 2 5 4 2" xfId="29745"/>
    <cellStyle name="Вычисление 2 2 2 5 4 3" xfId="29746"/>
    <cellStyle name="Вычисление 2 2 2 5 4 4" xfId="29747"/>
    <cellStyle name="Вычисление 2 2 2 5 4 5" xfId="29748"/>
    <cellStyle name="Вычисление 2 2 2 5 4 6" xfId="29749"/>
    <cellStyle name="Вычисление 2 2 2 5 4 7" xfId="29750"/>
    <cellStyle name="Вычисление 2 2 2 5 5" xfId="29751"/>
    <cellStyle name="Вычисление 2 2 2 5 6" xfId="29752"/>
    <cellStyle name="Вычисление 2 2 2 5 7" xfId="29753"/>
    <cellStyle name="Вычисление 2 2 2 5 8" xfId="29754"/>
    <cellStyle name="Вычисление 2 2 2 5 9" xfId="29755"/>
    <cellStyle name="Вычисление 2 2 2 6" xfId="29756"/>
    <cellStyle name="Вычисление 2 2 2 6 10" xfId="29757"/>
    <cellStyle name="Вычисление 2 2 2 6 2" xfId="29758"/>
    <cellStyle name="Вычисление 2 2 2 6 2 2" xfId="29759"/>
    <cellStyle name="Вычисление 2 2 2 6 2 3" xfId="29760"/>
    <cellStyle name="Вычисление 2 2 2 6 2 4" xfId="29761"/>
    <cellStyle name="Вычисление 2 2 2 6 2 5" xfId="29762"/>
    <cellStyle name="Вычисление 2 2 2 6 2 6" xfId="29763"/>
    <cellStyle name="Вычисление 2 2 2 6 2 7" xfId="29764"/>
    <cellStyle name="Вычисление 2 2 2 6 3" xfId="29765"/>
    <cellStyle name="Вычисление 2 2 2 6 3 2" xfId="29766"/>
    <cellStyle name="Вычисление 2 2 2 6 3 3" xfId="29767"/>
    <cellStyle name="Вычисление 2 2 2 6 3 4" xfId="29768"/>
    <cellStyle name="Вычисление 2 2 2 6 3 5" xfId="29769"/>
    <cellStyle name="Вычисление 2 2 2 6 3 6" xfId="29770"/>
    <cellStyle name="Вычисление 2 2 2 6 3 7" xfId="29771"/>
    <cellStyle name="Вычисление 2 2 2 6 4" xfId="29772"/>
    <cellStyle name="Вычисление 2 2 2 6 5" xfId="29773"/>
    <cellStyle name="Вычисление 2 2 2 6 6" xfId="29774"/>
    <cellStyle name="Вычисление 2 2 2 6 7" xfId="29775"/>
    <cellStyle name="Вычисление 2 2 2 6 8" xfId="29776"/>
    <cellStyle name="Вычисление 2 2 2 6 9" xfId="29777"/>
    <cellStyle name="Вычисление 2 2 2 7" xfId="29778"/>
    <cellStyle name="Вычисление 2 2 2 7 2" xfId="29779"/>
    <cellStyle name="Вычисление 2 2 2 7 3" xfId="29780"/>
    <cellStyle name="Вычисление 2 2 2 7 4" xfId="29781"/>
    <cellStyle name="Вычисление 2 2 2 7 5" xfId="29782"/>
    <cellStyle name="Вычисление 2 2 2 7 6" xfId="29783"/>
    <cellStyle name="Вычисление 2 2 2 7 7" xfId="29784"/>
    <cellStyle name="Вычисление 2 2 2 8" xfId="29785"/>
    <cellStyle name="Вычисление 2 2 2 8 2" xfId="29786"/>
    <cellStyle name="Вычисление 2 2 2 8 3" xfId="29787"/>
    <cellStyle name="Вычисление 2 2 2 8 4" xfId="29788"/>
    <cellStyle name="Вычисление 2 2 2 8 5" xfId="29789"/>
    <cellStyle name="Вычисление 2 2 2 8 6" xfId="29790"/>
    <cellStyle name="Вычисление 2 2 2 8 7" xfId="29791"/>
    <cellStyle name="Вычисление 2 2 2 9" xfId="29792"/>
    <cellStyle name="Вычисление 2 2 3" xfId="29793"/>
    <cellStyle name="Вычисление 2 2 3 10" xfId="29794"/>
    <cellStyle name="Вычисление 2 2 3 11" xfId="29795"/>
    <cellStyle name="Вычисление 2 2 3 12" xfId="29796"/>
    <cellStyle name="Вычисление 2 2 3 13" xfId="29797"/>
    <cellStyle name="Вычисление 2 2 3 14" xfId="29798"/>
    <cellStyle name="Вычисление 2 2 3 15" xfId="29799"/>
    <cellStyle name="Вычисление 2 2 3 2" xfId="29800"/>
    <cellStyle name="Вычисление 2 2 3 2 10" xfId="29801"/>
    <cellStyle name="Вычисление 2 2 3 2 11" xfId="29802"/>
    <cellStyle name="Вычисление 2 2 3 2 12" xfId="29803"/>
    <cellStyle name="Вычисление 2 2 3 2 13" xfId="29804"/>
    <cellStyle name="Вычисление 2 2 3 2 14" xfId="29805"/>
    <cellStyle name="Вычисление 2 2 3 2 2" xfId="29806"/>
    <cellStyle name="Вычисление 2 2 3 2 2 10" xfId="29807"/>
    <cellStyle name="Вычисление 2 2 3 2 2 2" xfId="29808"/>
    <cellStyle name="Вычисление 2 2 3 2 2 2 2" xfId="29809"/>
    <cellStyle name="Вычисление 2 2 3 2 2 2 3" xfId="29810"/>
    <cellStyle name="Вычисление 2 2 3 2 2 2 4" xfId="29811"/>
    <cellStyle name="Вычисление 2 2 3 2 2 2 5" xfId="29812"/>
    <cellStyle name="Вычисление 2 2 3 2 2 2 6" xfId="29813"/>
    <cellStyle name="Вычисление 2 2 3 2 2 2 7" xfId="29814"/>
    <cellStyle name="Вычисление 2 2 3 2 2 3" xfId="29815"/>
    <cellStyle name="Вычисление 2 2 3 2 2 3 2" xfId="29816"/>
    <cellStyle name="Вычисление 2 2 3 2 2 3 3" xfId="29817"/>
    <cellStyle name="Вычисление 2 2 3 2 2 3 4" xfId="29818"/>
    <cellStyle name="Вычисление 2 2 3 2 2 3 5" xfId="29819"/>
    <cellStyle name="Вычисление 2 2 3 2 2 3 6" xfId="29820"/>
    <cellStyle name="Вычисление 2 2 3 2 2 3 7" xfId="29821"/>
    <cellStyle name="Вычисление 2 2 3 2 2 4" xfId="29822"/>
    <cellStyle name="Вычисление 2 2 3 2 2 5" xfId="29823"/>
    <cellStyle name="Вычисление 2 2 3 2 2 6" xfId="29824"/>
    <cellStyle name="Вычисление 2 2 3 2 2 7" xfId="29825"/>
    <cellStyle name="Вычисление 2 2 3 2 2 8" xfId="29826"/>
    <cellStyle name="Вычисление 2 2 3 2 2 9" xfId="29827"/>
    <cellStyle name="Вычисление 2 2 3 2 3" xfId="29828"/>
    <cellStyle name="Вычисление 2 2 3 2 3 2" xfId="29829"/>
    <cellStyle name="Вычисление 2 2 3 2 3 3" xfId="29830"/>
    <cellStyle name="Вычисление 2 2 3 2 3 4" xfId="29831"/>
    <cellStyle name="Вычисление 2 2 3 2 3 5" xfId="29832"/>
    <cellStyle name="Вычисление 2 2 3 2 3 6" xfId="29833"/>
    <cellStyle name="Вычисление 2 2 3 2 3 7" xfId="29834"/>
    <cellStyle name="Вычисление 2 2 3 2 4" xfId="29835"/>
    <cellStyle name="Вычисление 2 2 3 2 4 2" xfId="29836"/>
    <cellStyle name="Вычисление 2 2 3 2 4 3" xfId="29837"/>
    <cellStyle name="Вычисление 2 2 3 2 4 4" xfId="29838"/>
    <cellStyle name="Вычисление 2 2 3 2 4 5" xfId="29839"/>
    <cellStyle name="Вычисление 2 2 3 2 4 6" xfId="29840"/>
    <cellStyle name="Вычисление 2 2 3 2 4 7" xfId="29841"/>
    <cellStyle name="Вычисление 2 2 3 2 5" xfId="29842"/>
    <cellStyle name="Вычисление 2 2 3 2 6" xfId="29843"/>
    <cellStyle name="Вычисление 2 2 3 2 7" xfId="29844"/>
    <cellStyle name="Вычисление 2 2 3 2 8" xfId="29845"/>
    <cellStyle name="Вычисление 2 2 3 2 9" xfId="29846"/>
    <cellStyle name="Вычисление 2 2 3 3" xfId="29847"/>
    <cellStyle name="Вычисление 2 2 3 3 10" xfId="29848"/>
    <cellStyle name="Вычисление 2 2 3 3 11" xfId="29849"/>
    <cellStyle name="Вычисление 2 2 3 3 12" xfId="29850"/>
    <cellStyle name="Вычисление 2 2 3 3 13" xfId="29851"/>
    <cellStyle name="Вычисление 2 2 3 3 14" xfId="29852"/>
    <cellStyle name="Вычисление 2 2 3 3 2" xfId="29853"/>
    <cellStyle name="Вычисление 2 2 3 3 2 10" xfId="29854"/>
    <cellStyle name="Вычисление 2 2 3 3 2 2" xfId="29855"/>
    <cellStyle name="Вычисление 2 2 3 3 2 2 2" xfId="29856"/>
    <cellStyle name="Вычисление 2 2 3 3 2 2 3" xfId="29857"/>
    <cellStyle name="Вычисление 2 2 3 3 2 2 4" xfId="29858"/>
    <cellStyle name="Вычисление 2 2 3 3 2 2 5" xfId="29859"/>
    <cellStyle name="Вычисление 2 2 3 3 2 2 6" xfId="29860"/>
    <cellStyle name="Вычисление 2 2 3 3 2 2 7" xfId="29861"/>
    <cellStyle name="Вычисление 2 2 3 3 2 3" xfId="29862"/>
    <cellStyle name="Вычисление 2 2 3 3 2 3 2" xfId="29863"/>
    <cellStyle name="Вычисление 2 2 3 3 2 3 3" xfId="29864"/>
    <cellStyle name="Вычисление 2 2 3 3 2 3 4" xfId="29865"/>
    <cellStyle name="Вычисление 2 2 3 3 2 3 5" xfId="29866"/>
    <cellStyle name="Вычисление 2 2 3 3 2 3 6" xfId="29867"/>
    <cellStyle name="Вычисление 2 2 3 3 2 3 7" xfId="29868"/>
    <cellStyle name="Вычисление 2 2 3 3 2 4" xfId="29869"/>
    <cellStyle name="Вычисление 2 2 3 3 2 5" xfId="29870"/>
    <cellStyle name="Вычисление 2 2 3 3 2 6" xfId="29871"/>
    <cellStyle name="Вычисление 2 2 3 3 2 7" xfId="29872"/>
    <cellStyle name="Вычисление 2 2 3 3 2 8" xfId="29873"/>
    <cellStyle name="Вычисление 2 2 3 3 2 9" xfId="29874"/>
    <cellStyle name="Вычисление 2 2 3 3 3" xfId="29875"/>
    <cellStyle name="Вычисление 2 2 3 3 3 2" xfId="29876"/>
    <cellStyle name="Вычисление 2 2 3 3 3 3" xfId="29877"/>
    <cellStyle name="Вычисление 2 2 3 3 3 4" xfId="29878"/>
    <cellStyle name="Вычисление 2 2 3 3 3 5" xfId="29879"/>
    <cellStyle name="Вычисление 2 2 3 3 3 6" xfId="29880"/>
    <cellStyle name="Вычисление 2 2 3 3 3 7" xfId="29881"/>
    <cellStyle name="Вычисление 2 2 3 3 4" xfId="29882"/>
    <cellStyle name="Вычисление 2 2 3 3 4 2" xfId="29883"/>
    <cellStyle name="Вычисление 2 2 3 3 4 3" xfId="29884"/>
    <cellStyle name="Вычисление 2 2 3 3 4 4" xfId="29885"/>
    <cellStyle name="Вычисление 2 2 3 3 4 5" xfId="29886"/>
    <cellStyle name="Вычисление 2 2 3 3 4 6" xfId="29887"/>
    <cellStyle name="Вычисление 2 2 3 3 4 7" xfId="29888"/>
    <cellStyle name="Вычисление 2 2 3 3 5" xfId="29889"/>
    <cellStyle name="Вычисление 2 2 3 3 6" xfId="29890"/>
    <cellStyle name="Вычисление 2 2 3 3 7" xfId="29891"/>
    <cellStyle name="Вычисление 2 2 3 3 8" xfId="29892"/>
    <cellStyle name="Вычисление 2 2 3 3 9" xfId="29893"/>
    <cellStyle name="Вычисление 2 2 3 4" xfId="29894"/>
    <cellStyle name="Вычисление 2 2 3 4 10" xfId="29895"/>
    <cellStyle name="Вычисление 2 2 3 4 11" xfId="29896"/>
    <cellStyle name="Вычисление 2 2 3 4 12" xfId="29897"/>
    <cellStyle name="Вычисление 2 2 3 4 13" xfId="29898"/>
    <cellStyle name="Вычисление 2 2 3 4 14" xfId="29899"/>
    <cellStyle name="Вычисление 2 2 3 4 2" xfId="29900"/>
    <cellStyle name="Вычисление 2 2 3 4 2 10" xfId="29901"/>
    <cellStyle name="Вычисление 2 2 3 4 2 2" xfId="29902"/>
    <cellStyle name="Вычисление 2 2 3 4 2 2 2" xfId="29903"/>
    <cellStyle name="Вычисление 2 2 3 4 2 2 3" xfId="29904"/>
    <cellStyle name="Вычисление 2 2 3 4 2 2 4" xfId="29905"/>
    <cellStyle name="Вычисление 2 2 3 4 2 2 5" xfId="29906"/>
    <cellStyle name="Вычисление 2 2 3 4 2 2 6" xfId="29907"/>
    <cellStyle name="Вычисление 2 2 3 4 2 2 7" xfId="29908"/>
    <cellStyle name="Вычисление 2 2 3 4 2 3" xfId="29909"/>
    <cellStyle name="Вычисление 2 2 3 4 2 3 2" xfId="29910"/>
    <cellStyle name="Вычисление 2 2 3 4 2 3 3" xfId="29911"/>
    <cellStyle name="Вычисление 2 2 3 4 2 3 4" xfId="29912"/>
    <cellStyle name="Вычисление 2 2 3 4 2 3 5" xfId="29913"/>
    <cellStyle name="Вычисление 2 2 3 4 2 3 6" xfId="29914"/>
    <cellStyle name="Вычисление 2 2 3 4 2 3 7" xfId="29915"/>
    <cellStyle name="Вычисление 2 2 3 4 2 4" xfId="29916"/>
    <cellStyle name="Вычисление 2 2 3 4 2 5" xfId="29917"/>
    <cellStyle name="Вычисление 2 2 3 4 2 6" xfId="29918"/>
    <cellStyle name="Вычисление 2 2 3 4 2 7" xfId="29919"/>
    <cellStyle name="Вычисление 2 2 3 4 2 8" xfId="29920"/>
    <cellStyle name="Вычисление 2 2 3 4 2 9" xfId="29921"/>
    <cellStyle name="Вычисление 2 2 3 4 3" xfId="29922"/>
    <cellStyle name="Вычисление 2 2 3 4 3 2" xfId="29923"/>
    <cellStyle name="Вычисление 2 2 3 4 3 3" xfId="29924"/>
    <cellStyle name="Вычисление 2 2 3 4 3 4" xfId="29925"/>
    <cellStyle name="Вычисление 2 2 3 4 3 5" xfId="29926"/>
    <cellStyle name="Вычисление 2 2 3 4 3 6" xfId="29927"/>
    <cellStyle name="Вычисление 2 2 3 4 3 7" xfId="29928"/>
    <cellStyle name="Вычисление 2 2 3 4 4" xfId="29929"/>
    <cellStyle name="Вычисление 2 2 3 4 4 2" xfId="29930"/>
    <cellStyle name="Вычисление 2 2 3 4 4 3" xfId="29931"/>
    <cellStyle name="Вычисление 2 2 3 4 4 4" xfId="29932"/>
    <cellStyle name="Вычисление 2 2 3 4 4 5" xfId="29933"/>
    <cellStyle name="Вычисление 2 2 3 4 4 6" xfId="29934"/>
    <cellStyle name="Вычисление 2 2 3 4 4 7" xfId="29935"/>
    <cellStyle name="Вычисление 2 2 3 4 5" xfId="29936"/>
    <cellStyle name="Вычисление 2 2 3 4 6" xfId="29937"/>
    <cellStyle name="Вычисление 2 2 3 4 7" xfId="29938"/>
    <cellStyle name="Вычисление 2 2 3 4 8" xfId="29939"/>
    <cellStyle name="Вычисление 2 2 3 4 9" xfId="29940"/>
    <cellStyle name="Вычисление 2 2 3 5" xfId="29941"/>
    <cellStyle name="Вычисление 2 2 3 5 10" xfId="29942"/>
    <cellStyle name="Вычисление 2 2 3 5 11" xfId="29943"/>
    <cellStyle name="Вычисление 2 2 3 5 12" xfId="29944"/>
    <cellStyle name="Вычисление 2 2 3 5 13" xfId="29945"/>
    <cellStyle name="Вычисление 2 2 3 5 14" xfId="29946"/>
    <cellStyle name="Вычисление 2 2 3 5 2" xfId="29947"/>
    <cellStyle name="Вычисление 2 2 3 5 2 10" xfId="29948"/>
    <cellStyle name="Вычисление 2 2 3 5 2 2" xfId="29949"/>
    <cellStyle name="Вычисление 2 2 3 5 2 2 2" xfId="29950"/>
    <cellStyle name="Вычисление 2 2 3 5 2 2 3" xfId="29951"/>
    <cellStyle name="Вычисление 2 2 3 5 2 2 4" xfId="29952"/>
    <cellStyle name="Вычисление 2 2 3 5 2 2 5" xfId="29953"/>
    <cellStyle name="Вычисление 2 2 3 5 2 2 6" xfId="29954"/>
    <cellStyle name="Вычисление 2 2 3 5 2 2 7" xfId="29955"/>
    <cellStyle name="Вычисление 2 2 3 5 2 3" xfId="29956"/>
    <cellStyle name="Вычисление 2 2 3 5 2 3 2" xfId="29957"/>
    <cellStyle name="Вычисление 2 2 3 5 2 3 3" xfId="29958"/>
    <cellStyle name="Вычисление 2 2 3 5 2 3 4" xfId="29959"/>
    <cellStyle name="Вычисление 2 2 3 5 2 3 5" xfId="29960"/>
    <cellStyle name="Вычисление 2 2 3 5 2 3 6" xfId="29961"/>
    <cellStyle name="Вычисление 2 2 3 5 2 3 7" xfId="29962"/>
    <cellStyle name="Вычисление 2 2 3 5 2 4" xfId="29963"/>
    <cellStyle name="Вычисление 2 2 3 5 2 5" xfId="29964"/>
    <cellStyle name="Вычисление 2 2 3 5 2 6" xfId="29965"/>
    <cellStyle name="Вычисление 2 2 3 5 2 7" xfId="29966"/>
    <cellStyle name="Вычисление 2 2 3 5 2 8" xfId="29967"/>
    <cellStyle name="Вычисление 2 2 3 5 2 9" xfId="29968"/>
    <cellStyle name="Вычисление 2 2 3 5 3" xfId="29969"/>
    <cellStyle name="Вычисление 2 2 3 5 3 2" xfId="29970"/>
    <cellStyle name="Вычисление 2 2 3 5 3 3" xfId="29971"/>
    <cellStyle name="Вычисление 2 2 3 5 3 4" xfId="29972"/>
    <cellStyle name="Вычисление 2 2 3 5 3 5" xfId="29973"/>
    <cellStyle name="Вычисление 2 2 3 5 3 6" xfId="29974"/>
    <cellStyle name="Вычисление 2 2 3 5 3 7" xfId="29975"/>
    <cellStyle name="Вычисление 2 2 3 5 4" xfId="29976"/>
    <cellStyle name="Вычисление 2 2 3 5 4 2" xfId="29977"/>
    <cellStyle name="Вычисление 2 2 3 5 4 3" xfId="29978"/>
    <cellStyle name="Вычисление 2 2 3 5 4 4" xfId="29979"/>
    <cellStyle name="Вычисление 2 2 3 5 4 5" xfId="29980"/>
    <cellStyle name="Вычисление 2 2 3 5 4 6" xfId="29981"/>
    <cellStyle name="Вычисление 2 2 3 5 4 7" xfId="29982"/>
    <cellStyle name="Вычисление 2 2 3 5 5" xfId="29983"/>
    <cellStyle name="Вычисление 2 2 3 5 6" xfId="29984"/>
    <cellStyle name="Вычисление 2 2 3 5 7" xfId="29985"/>
    <cellStyle name="Вычисление 2 2 3 5 8" xfId="29986"/>
    <cellStyle name="Вычисление 2 2 3 5 9" xfId="29987"/>
    <cellStyle name="Вычисление 2 2 3 6" xfId="29988"/>
    <cellStyle name="Вычисление 2 2 3 6 10" xfId="29989"/>
    <cellStyle name="Вычисление 2 2 3 6 2" xfId="29990"/>
    <cellStyle name="Вычисление 2 2 3 6 2 2" xfId="29991"/>
    <cellStyle name="Вычисление 2 2 3 6 2 3" xfId="29992"/>
    <cellStyle name="Вычисление 2 2 3 6 2 4" xfId="29993"/>
    <cellStyle name="Вычисление 2 2 3 6 2 5" xfId="29994"/>
    <cellStyle name="Вычисление 2 2 3 6 2 6" xfId="29995"/>
    <cellStyle name="Вычисление 2 2 3 6 2 7" xfId="29996"/>
    <cellStyle name="Вычисление 2 2 3 6 3" xfId="29997"/>
    <cellStyle name="Вычисление 2 2 3 6 3 2" xfId="29998"/>
    <cellStyle name="Вычисление 2 2 3 6 3 3" xfId="29999"/>
    <cellStyle name="Вычисление 2 2 3 6 3 4" xfId="30000"/>
    <cellStyle name="Вычисление 2 2 3 6 3 5" xfId="30001"/>
    <cellStyle name="Вычисление 2 2 3 6 3 6" xfId="30002"/>
    <cellStyle name="Вычисление 2 2 3 6 3 7" xfId="30003"/>
    <cellStyle name="Вычисление 2 2 3 6 4" xfId="30004"/>
    <cellStyle name="Вычисление 2 2 3 6 5" xfId="30005"/>
    <cellStyle name="Вычисление 2 2 3 6 6" xfId="30006"/>
    <cellStyle name="Вычисление 2 2 3 6 7" xfId="30007"/>
    <cellStyle name="Вычисление 2 2 3 6 8" xfId="30008"/>
    <cellStyle name="Вычисление 2 2 3 6 9" xfId="30009"/>
    <cellStyle name="Вычисление 2 2 3 7" xfId="30010"/>
    <cellStyle name="Вычисление 2 2 3 7 2" xfId="30011"/>
    <cellStyle name="Вычисление 2 2 3 7 3" xfId="30012"/>
    <cellStyle name="Вычисление 2 2 3 7 4" xfId="30013"/>
    <cellStyle name="Вычисление 2 2 3 7 5" xfId="30014"/>
    <cellStyle name="Вычисление 2 2 3 7 6" xfId="30015"/>
    <cellStyle name="Вычисление 2 2 3 7 7" xfId="30016"/>
    <cellStyle name="Вычисление 2 2 3 8" xfId="30017"/>
    <cellStyle name="Вычисление 2 2 3 8 2" xfId="30018"/>
    <cellStyle name="Вычисление 2 2 3 8 3" xfId="30019"/>
    <cellStyle name="Вычисление 2 2 3 8 4" xfId="30020"/>
    <cellStyle name="Вычисление 2 2 3 8 5" xfId="30021"/>
    <cellStyle name="Вычисление 2 2 3 8 6" xfId="30022"/>
    <cellStyle name="Вычисление 2 2 3 8 7" xfId="30023"/>
    <cellStyle name="Вычисление 2 2 3 9" xfId="30024"/>
    <cellStyle name="Вычисление 2 2 4" xfId="30025"/>
    <cellStyle name="Вычисление 2 2 4 10" xfId="30026"/>
    <cellStyle name="Вычисление 2 2 4 11" xfId="30027"/>
    <cellStyle name="Вычисление 2 2 4 12" xfId="30028"/>
    <cellStyle name="Вычисление 2 2 4 13" xfId="30029"/>
    <cellStyle name="Вычисление 2 2 4 14" xfId="30030"/>
    <cellStyle name="Вычисление 2 2 4 15" xfId="30031"/>
    <cellStyle name="Вычисление 2 2 4 2" xfId="30032"/>
    <cellStyle name="Вычисление 2 2 4 2 10" xfId="30033"/>
    <cellStyle name="Вычисление 2 2 4 2 11" xfId="30034"/>
    <cellStyle name="Вычисление 2 2 4 2 12" xfId="30035"/>
    <cellStyle name="Вычисление 2 2 4 2 13" xfId="30036"/>
    <cellStyle name="Вычисление 2 2 4 2 14" xfId="30037"/>
    <cellStyle name="Вычисление 2 2 4 2 2" xfId="30038"/>
    <cellStyle name="Вычисление 2 2 4 2 2 10" xfId="30039"/>
    <cellStyle name="Вычисление 2 2 4 2 2 2" xfId="30040"/>
    <cellStyle name="Вычисление 2 2 4 2 2 2 2" xfId="30041"/>
    <cellStyle name="Вычисление 2 2 4 2 2 2 3" xfId="30042"/>
    <cellStyle name="Вычисление 2 2 4 2 2 2 4" xfId="30043"/>
    <cellStyle name="Вычисление 2 2 4 2 2 2 5" xfId="30044"/>
    <cellStyle name="Вычисление 2 2 4 2 2 2 6" xfId="30045"/>
    <cellStyle name="Вычисление 2 2 4 2 2 2 7" xfId="30046"/>
    <cellStyle name="Вычисление 2 2 4 2 2 3" xfId="30047"/>
    <cellStyle name="Вычисление 2 2 4 2 2 3 2" xfId="30048"/>
    <cellStyle name="Вычисление 2 2 4 2 2 3 3" xfId="30049"/>
    <cellStyle name="Вычисление 2 2 4 2 2 3 4" xfId="30050"/>
    <cellStyle name="Вычисление 2 2 4 2 2 3 5" xfId="30051"/>
    <cellStyle name="Вычисление 2 2 4 2 2 3 6" xfId="30052"/>
    <cellStyle name="Вычисление 2 2 4 2 2 3 7" xfId="30053"/>
    <cellStyle name="Вычисление 2 2 4 2 2 4" xfId="30054"/>
    <cellStyle name="Вычисление 2 2 4 2 2 5" xfId="30055"/>
    <cellStyle name="Вычисление 2 2 4 2 2 6" xfId="30056"/>
    <cellStyle name="Вычисление 2 2 4 2 2 7" xfId="30057"/>
    <cellStyle name="Вычисление 2 2 4 2 2 8" xfId="30058"/>
    <cellStyle name="Вычисление 2 2 4 2 2 9" xfId="30059"/>
    <cellStyle name="Вычисление 2 2 4 2 3" xfId="30060"/>
    <cellStyle name="Вычисление 2 2 4 2 3 2" xfId="30061"/>
    <cellStyle name="Вычисление 2 2 4 2 3 3" xfId="30062"/>
    <cellStyle name="Вычисление 2 2 4 2 3 4" xfId="30063"/>
    <cellStyle name="Вычисление 2 2 4 2 3 5" xfId="30064"/>
    <cellStyle name="Вычисление 2 2 4 2 3 6" xfId="30065"/>
    <cellStyle name="Вычисление 2 2 4 2 3 7" xfId="30066"/>
    <cellStyle name="Вычисление 2 2 4 2 4" xfId="30067"/>
    <cellStyle name="Вычисление 2 2 4 2 4 2" xfId="30068"/>
    <cellStyle name="Вычисление 2 2 4 2 4 3" xfId="30069"/>
    <cellStyle name="Вычисление 2 2 4 2 4 4" xfId="30070"/>
    <cellStyle name="Вычисление 2 2 4 2 4 5" xfId="30071"/>
    <cellStyle name="Вычисление 2 2 4 2 4 6" xfId="30072"/>
    <cellStyle name="Вычисление 2 2 4 2 4 7" xfId="30073"/>
    <cellStyle name="Вычисление 2 2 4 2 5" xfId="30074"/>
    <cellStyle name="Вычисление 2 2 4 2 6" xfId="30075"/>
    <cellStyle name="Вычисление 2 2 4 2 7" xfId="30076"/>
    <cellStyle name="Вычисление 2 2 4 2 8" xfId="30077"/>
    <cellStyle name="Вычисление 2 2 4 2 9" xfId="30078"/>
    <cellStyle name="Вычисление 2 2 4 3" xfId="30079"/>
    <cellStyle name="Вычисление 2 2 4 3 10" xfId="30080"/>
    <cellStyle name="Вычисление 2 2 4 3 11" xfId="30081"/>
    <cellStyle name="Вычисление 2 2 4 3 12" xfId="30082"/>
    <cellStyle name="Вычисление 2 2 4 3 13" xfId="30083"/>
    <cellStyle name="Вычисление 2 2 4 3 14" xfId="30084"/>
    <cellStyle name="Вычисление 2 2 4 3 2" xfId="30085"/>
    <cellStyle name="Вычисление 2 2 4 3 2 10" xfId="30086"/>
    <cellStyle name="Вычисление 2 2 4 3 2 2" xfId="30087"/>
    <cellStyle name="Вычисление 2 2 4 3 2 2 2" xfId="30088"/>
    <cellStyle name="Вычисление 2 2 4 3 2 2 3" xfId="30089"/>
    <cellStyle name="Вычисление 2 2 4 3 2 2 4" xfId="30090"/>
    <cellStyle name="Вычисление 2 2 4 3 2 2 5" xfId="30091"/>
    <cellStyle name="Вычисление 2 2 4 3 2 2 6" xfId="30092"/>
    <cellStyle name="Вычисление 2 2 4 3 2 2 7" xfId="30093"/>
    <cellStyle name="Вычисление 2 2 4 3 2 3" xfId="30094"/>
    <cellStyle name="Вычисление 2 2 4 3 2 3 2" xfId="30095"/>
    <cellStyle name="Вычисление 2 2 4 3 2 3 3" xfId="30096"/>
    <cellStyle name="Вычисление 2 2 4 3 2 3 4" xfId="30097"/>
    <cellStyle name="Вычисление 2 2 4 3 2 3 5" xfId="30098"/>
    <cellStyle name="Вычисление 2 2 4 3 2 3 6" xfId="30099"/>
    <cellStyle name="Вычисление 2 2 4 3 2 3 7" xfId="30100"/>
    <cellStyle name="Вычисление 2 2 4 3 2 4" xfId="30101"/>
    <cellStyle name="Вычисление 2 2 4 3 2 5" xfId="30102"/>
    <cellStyle name="Вычисление 2 2 4 3 2 6" xfId="30103"/>
    <cellStyle name="Вычисление 2 2 4 3 2 7" xfId="30104"/>
    <cellStyle name="Вычисление 2 2 4 3 2 8" xfId="30105"/>
    <cellStyle name="Вычисление 2 2 4 3 2 9" xfId="30106"/>
    <cellStyle name="Вычисление 2 2 4 3 3" xfId="30107"/>
    <cellStyle name="Вычисление 2 2 4 3 3 2" xfId="30108"/>
    <cellStyle name="Вычисление 2 2 4 3 3 3" xfId="30109"/>
    <cellStyle name="Вычисление 2 2 4 3 3 4" xfId="30110"/>
    <cellStyle name="Вычисление 2 2 4 3 3 5" xfId="30111"/>
    <cellStyle name="Вычисление 2 2 4 3 3 6" xfId="30112"/>
    <cellStyle name="Вычисление 2 2 4 3 3 7" xfId="30113"/>
    <cellStyle name="Вычисление 2 2 4 3 4" xfId="30114"/>
    <cellStyle name="Вычисление 2 2 4 3 4 2" xfId="30115"/>
    <cellStyle name="Вычисление 2 2 4 3 4 3" xfId="30116"/>
    <cellStyle name="Вычисление 2 2 4 3 4 4" xfId="30117"/>
    <cellStyle name="Вычисление 2 2 4 3 4 5" xfId="30118"/>
    <cellStyle name="Вычисление 2 2 4 3 4 6" xfId="30119"/>
    <cellStyle name="Вычисление 2 2 4 3 4 7" xfId="30120"/>
    <cellStyle name="Вычисление 2 2 4 3 5" xfId="30121"/>
    <cellStyle name="Вычисление 2 2 4 3 6" xfId="30122"/>
    <cellStyle name="Вычисление 2 2 4 3 7" xfId="30123"/>
    <cellStyle name="Вычисление 2 2 4 3 8" xfId="30124"/>
    <cellStyle name="Вычисление 2 2 4 3 9" xfId="30125"/>
    <cellStyle name="Вычисление 2 2 4 4" xfId="30126"/>
    <cellStyle name="Вычисление 2 2 4 4 10" xfId="30127"/>
    <cellStyle name="Вычисление 2 2 4 4 11" xfId="30128"/>
    <cellStyle name="Вычисление 2 2 4 4 12" xfId="30129"/>
    <cellStyle name="Вычисление 2 2 4 4 13" xfId="30130"/>
    <cellStyle name="Вычисление 2 2 4 4 14" xfId="30131"/>
    <cellStyle name="Вычисление 2 2 4 4 2" xfId="30132"/>
    <cellStyle name="Вычисление 2 2 4 4 2 10" xfId="30133"/>
    <cellStyle name="Вычисление 2 2 4 4 2 2" xfId="30134"/>
    <cellStyle name="Вычисление 2 2 4 4 2 2 2" xfId="30135"/>
    <cellStyle name="Вычисление 2 2 4 4 2 2 3" xfId="30136"/>
    <cellStyle name="Вычисление 2 2 4 4 2 2 4" xfId="30137"/>
    <cellStyle name="Вычисление 2 2 4 4 2 2 5" xfId="30138"/>
    <cellStyle name="Вычисление 2 2 4 4 2 2 6" xfId="30139"/>
    <cellStyle name="Вычисление 2 2 4 4 2 2 7" xfId="30140"/>
    <cellStyle name="Вычисление 2 2 4 4 2 3" xfId="30141"/>
    <cellStyle name="Вычисление 2 2 4 4 2 3 2" xfId="30142"/>
    <cellStyle name="Вычисление 2 2 4 4 2 3 3" xfId="30143"/>
    <cellStyle name="Вычисление 2 2 4 4 2 3 4" xfId="30144"/>
    <cellStyle name="Вычисление 2 2 4 4 2 3 5" xfId="30145"/>
    <cellStyle name="Вычисление 2 2 4 4 2 3 6" xfId="30146"/>
    <cellStyle name="Вычисление 2 2 4 4 2 3 7" xfId="30147"/>
    <cellStyle name="Вычисление 2 2 4 4 2 4" xfId="30148"/>
    <cellStyle name="Вычисление 2 2 4 4 2 5" xfId="30149"/>
    <cellStyle name="Вычисление 2 2 4 4 2 6" xfId="30150"/>
    <cellStyle name="Вычисление 2 2 4 4 2 7" xfId="30151"/>
    <cellStyle name="Вычисление 2 2 4 4 2 8" xfId="30152"/>
    <cellStyle name="Вычисление 2 2 4 4 2 9" xfId="30153"/>
    <cellStyle name="Вычисление 2 2 4 4 3" xfId="30154"/>
    <cellStyle name="Вычисление 2 2 4 4 3 2" xfId="30155"/>
    <cellStyle name="Вычисление 2 2 4 4 3 3" xfId="30156"/>
    <cellStyle name="Вычисление 2 2 4 4 3 4" xfId="30157"/>
    <cellStyle name="Вычисление 2 2 4 4 3 5" xfId="30158"/>
    <cellStyle name="Вычисление 2 2 4 4 3 6" xfId="30159"/>
    <cellStyle name="Вычисление 2 2 4 4 3 7" xfId="30160"/>
    <cellStyle name="Вычисление 2 2 4 4 4" xfId="30161"/>
    <cellStyle name="Вычисление 2 2 4 4 4 2" xfId="30162"/>
    <cellStyle name="Вычисление 2 2 4 4 4 3" xfId="30163"/>
    <cellStyle name="Вычисление 2 2 4 4 4 4" xfId="30164"/>
    <cellStyle name="Вычисление 2 2 4 4 4 5" xfId="30165"/>
    <cellStyle name="Вычисление 2 2 4 4 4 6" xfId="30166"/>
    <cellStyle name="Вычисление 2 2 4 4 4 7" xfId="30167"/>
    <cellStyle name="Вычисление 2 2 4 4 5" xfId="30168"/>
    <cellStyle name="Вычисление 2 2 4 4 6" xfId="30169"/>
    <cellStyle name="Вычисление 2 2 4 4 7" xfId="30170"/>
    <cellStyle name="Вычисление 2 2 4 4 8" xfId="30171"/>
    <cellStyle name="Вычисление 2 2 4 4 9" xfId="30172"/>
    <cellStyle name="Вычисление 2 2 4 5" xfId="30173"/>
    <cellStyle name="Вычисление 2 2 4 5 10" xfId="30174"/>
    <cellStyle name="Вычисление 2 2 4 5 11" xfId="30175"/>
    <cellStyle name="Вычисление 2 2 4 5 12" xfId="30176"/>
    <cellStyle name="Вычисление 2 2 4 5 13" xfId="30177"/>
    <cellStyle name="Вычисление 2 2 4 5 14" xfId="30178"/>
    <cellStyle name="Вычисление 2 2 4 5 2" xfId="30179"/>
    <cellStyle name="Вычисление 2 2 4 5 2 10" xfId="30180"/>
    <cellStyle name="Вычисление 2 2 4 5 2 2" xfId="30181"/>
    <cellStyle name="Вычисление 2 2 4 5 2 2 2" xfId="30182"/>
    <cellStyle name="Вычисление 2 2 4 5 2 2 3" xfId="30183"/>
    <cellStyle name="Вычисление 2 2 4 5 2 2 4" xfId="30184"/>
    <cellStyle name="Вычисление 2 2 4 5 2 2 5" xfId="30185"/>
    <cellStyle name="Вычисление 2 2 4 5 2 2 6" xfId="30186"/>
    <cellStyle name="Вычисление 2 2 4 5 2 2 7" xfId="30187"/>
    <cellStyle name="Вычисление 2 2 4 5 2 3" xfId="30188"/>
    <cellStyle name="Вычисление 2 2 4 5 2 3 2" xfId="30189"/>
    <cellStyle name="Вычисление 2 2 4 5 2 3 3" xfId="30190"/>
    <cellStyle name="Вычисление 2 2 4 5 2 3 4" xfId="30191"/>
    <cellStyle name="Вычисление 2 2 4 5 2 3 5" xfId="30192"/>
    <cellStyle name="Вычисление 2 2 4 5 2 3 6" xfId="30193"/>
    <cellStyle name="Вычисление 2 2 4 5 2 3 7" xfId="30194"/>
    <cellStyle name="Вычисление 2 2 4 5 2 4" xfId="30195"/>
    <cellStyle name="Вычисление 2 2 4 5 2 5" xfId="30196"/>
    <cellStyle name="Вычисление 2 2 4 5 2 6" xfId="30197"/>
    <cellStyle name="Вычисление 2 2 4 5 2 7" xfId="30198"/>
    <cellStyle name="Вычисление 2 2 4 5 2 8" xfId="30199"/>
    <cellStyle name="Вычисление 2 2 4 5 2 9" xfId="30200"/>
    <cellStyle name="Вычисление 2 2 4 5 3" xfId="30201"/>
    <cellStyle name="Вычисление 2 2 4 5 3 2" xfId="30202"/>
    <cellStyle name="Вычисление 2 2 4 5 3 3" xfId="30203"/>
    <cellStyle name="Вычисление 2 2 4 5 3 4" xfId="30204"/>
    <cellStyle name="Вычисление 2 2 4 5 3 5" xfId="30205"/>
    <cellStyle name="Вычисление 2 2 4 5 3 6" xfId="30206"/>
    <cellStyle name="Вычисление 2 2 4 5 3 7" xfId="30207"/>
    <cellStyle name="Вычисление 2 2 4 5 4" xfId="30208"/>
    <cellStyle name="Вычисление 2 2 4 5 4 2" xfId="30209"/>
    <cellStyle name="Вычисление 2 2 4 5 4 3" xfId="30210"/>
    <cellStyle name="Вычисление 2 2 4 5 4 4" xfId="30211"/>
    <cellStyle name="Вычисление 2 2 4 5 4 5" xfId="30212"/>
    <cellStyle name="Вычисление 2 2 4 5 4 6" xfId="30213"/>
    <cellStyle name="Вычисление 2 2 4 5 4 7" xfId="30214"/>
    <cellStyle name="Вычисление 2 2 4 5 5" xfId="30215"/>
    <cellStyle name="Вычисление 2 2 4 5 6" xfId="30216"/>
    <cellStyle name="Вычисление 2 2 4 5 7" xfId="30217"/>
    <cellStyle name="Вычисление 2 2 4 5 8" xfId="30218"/>
    <cellStyle name="Вычисление 2 2 4 5 9" xfId="30219"/>
    <cellStyle name="Вычисление 2 2 4 6" xfId="30220"/>
    <cellStyle name="Вычисление 2 2 4 6 10" xfId="30221"/>
    <cellStyle name="Вычисление 2 2 4 6 2" xfId="30222"/>
    <cellStyle name="Вычисление 2 2 4 6 2 2" xfId="30223"/>
    <cellStyle name="Вычисление 2 2 4 6 2 3" xfId="30224"/>
    <cellStyle name="Вычисление 2 2 4 6 2 4" xfId="30225"/>
    <cellStyle name="Вычисление 2 2 4 6 2 5" xfId="30226"/>
    <cellStyle name="Вычисление 2 2 4 6 2 6" xfId="30227"/>
    <cellStyle name="Вычисление 2 2 4 6 2 7" xfId="30228"/>
    <cellStyle name="Вычисление 2 2 4 6 3" xfId="30229"/>
    <cellStyle name="Вычисление 2 2 4 6 3 2" xfId="30230"/>
    <cellStyle name="Вычисление 2 2 4 6 3 3" xfId="30231"/>
    <cellStyle name="Вычисление 2 2 4 6 3 4" xfId="30232"/>
    <cellStyle name="Вычисление 2 2 4 6 3 5" xfId="30233"/>
    <cellStyle name="Вычисление 2 2 4 6 3 6" xfId="30234"/>
    <cellStyle name="Вычисление 2 2 4 6 3 7" xfId="30235"/>
    <cellStyle name="Вычисление 2 2 4 6 4" xfId="30236"/>
    <cellStyle name="Вычисление 2 2 4 6 5" xfId="30237"/>
    <cellStyle name="Вычисление 2 2 4 6 6" xfId="30238"/>
    <cellStyle name="Вычисление 2 2 4 6 7" xfId="30239"/>
    <cellStyle name="Вычисление 2 2 4 6 8" xfId="30240"/>
    <cellStyle name="Вычисление 2 2 4 6 9" xfId="30241"/>
    <cellStyle name="Вычисление 2 2 4 7" xfId="30242"/>
    <cellStyle name="Вычисление 2 2 4 7 2" xfId="30243"/>
    <cellStyle name="Вычисление 2 2 4 7 3" xfId="30244"/>
    <cellStyle name="Вычисление 2 2 4 7 4" xfId="30245"/>
    <cellStyle name="Вычисление 2 2 4 7 5" xfId="30246"/>
    <cellStyle name="Вычисление 2 2 4 7 6" xfId="30247"/>
    <cellStyle name="Вычисление 2 2 4 7 7" xfId="30248"/>
    <cellStyle name="Вычисление 2 2 4 8" xfId="30249"/>
    <cellStyle name="Вычисление 2 2 4 8 2" xfId="30250"/>
    <cellStyle name="Вычисление 2 2 4 8 3" xfId="30251"/>
    <cellStyle name="Вычисление 2 2 4 8 4" xfId="30252"/>
    <cellStyle name="Вычисление 2 2 4 8 5" xfId="30253"/>
    <cellStyle name="Вычисление 2 2 4 8 6" xfId="30254"/>
    <cellStyle name="Вычисление 2 2 4 8 7" xfId="30255"/>
    <cellStyle name="Вычисление 2 2 4 9" xfId="30256"/>
    <cellStyle name="Вычисление 2 2 5" xfId="30257"/>
    <cellStyle name="Вычисление 2 2 5 10" xfId="30258"/>
    <cellStyle name="Вычисление 2 2 5 11" xfId="30259"/>
    <cellStyle name="Вычисление 2 2 5 12" xfId="30260"/>
    <cellStyle name="Вычисление 2 2 5 13" xfId="30261"/>
    <cellStyle name="Вычисление 2 2 5 14" xfId="30262"/>
    <cellStyle name="Вычисление 2 2 5 2" xfId="30263"/>
    <cellStyle name="Вычисление 2 2 5 2 10" xfId="30264"/>
    <cellStyle name="Вычисление 2 2 5 2 2" xfId="30265"/>
    <cellStyle name="Вычисление 2 2 5 2 2 2" xfId="30266"/>
    <cellStyle name="Вычисление 2 2 5 2 2 3" xfId="30267"/>
    <cellStyle name="Вычисление 2 2 5 2 2 4" xfId="30268"/>
    <cellStyle name="Вычисление 2 2 5 2 2 5" xfId="30269"/>
    <cellStyle name="Вычисление 2 2 5 2 2 6" xfId="30270"/>
    <cellStyle name="Вычисление 2 2 5 2 2 7" xfId="30271"/>
    <cellStyle name="Вычисление 2 2 5 2 3" xfId="30272"/>
    <cellStyle name="Вычисление 2 2 5 2 3 2" xfId="30273"/>
    <cellStyle name="Вычисление 2 2 5 2 3 3" xfId="30274"/>
    <cellStyle name="Вычисление 2 2 5 2 3 4" xfId="30275"/>
    <cellStyle name="Вычисление 2 2 5 2 3 5" xfId="30276"/>
    <cellStyle name="Вычисление 2 2 5 2 3 6" xfId="30277"/>
    <cellStyle name="Вычисление 2 2 5 2 3 7" xfId="30278"/>
    <cellStyle name="Вычисление 2 2 5 2 4" xfId="30279"/>
    <cellStyle name="Вычисление 2 2 5 2 5" xfId="30280"/>
    <cellStyle name="Вычисление 2 2 5 2 6" xfId="30281"/>
    <cellStyle name="Вычисление 2 2 5 2 7" xfId="30282"/>
    <cellStyle name="Вычисление 2 2 5 2 8" xfId="30283"/>
    <cellStyle name="Вычисление 2 2 5 2 9" xfId="30284"/>
    <cellStyle name="Вычисление 2 2 5 3" xfId="30285"/>
    <cellStyle name="Вычисление 2 2 5 3 2" xfId="30286"/>
    <cellStyle name="Вычисление 2 2 5 3 3" xfId="30287"/>
    <cellStyle name="Вычисление 2 2 5 3 4" xfId="30288"/>
    <cellStyle name="Вычисление 2 2 5 3 5" xfId="30289"/>
    <cellStyle name="Вычисление 2 2 5 3 6" xfId="30290"/>
    <cellStyle name="Вычисление 2 2 5 3 7" xfId="30291"/>
    <cellStyle name="Вычисление 2 2 5 4" xfId="30292"/>
    <cellStyle name="Вычисление 2 2 5 4 2" xfId="30293"/>
    <cellStyle name="Вычисление 2 2 5 4 3" xfId="30294"/>
    <cellStyle name="Вычисление 2 2 5 4 4" xfId="30295"/>
    <cellStyle name="Вычисление 2 2 5 4 5" xfId="30296"/>
    <cellStyle name="Вычисление 2 2 5 4 6" xfId="30297"/>
    <cellStyle name="Вычисление 2 2 5 4 7" xfId="30298"/>
    <cellStyle name="Вычисление 2 2 5 5" xfId="30299"/>
    <cellStyle name="Вычисление 2 2 5 6" xfId="30300"/>
    <cellStyle name="Вычисление 2 2 5 7" xfId="30301"/>
    <cellStyle name="Вычисление 2 2 5 8" xfId="30302"/>
    <cellStyle name="Вычисление 2 2 5 9" xfId="30303"/>
    <cellStyle name="Вычисление 2 2 6" xfId="30304"/>
    <cellStyle name="Вычисление 2 2 6 10" xfId="30305"/>
    <cellStyle name="Вычисление 2 2 6 2" xfId="30306"/>
    <cellStyle name="Вычисление 2 2 6 2 2" xfId="30307"/>
    <cellStyle name="Вычисление 2 2 6 2 3" xfId="30308"/>
    <cellStyle name="Вычисление 2 2 6 2 4" xfId="30309"/>
    <cellStyle name="Вычисление 2 2 6 2 5" xfId="30310"/>
    <cellStyle name="Вычисление 2 2 6 2 6" xfId="30311"/>
    <cellStyle name="Вычисление 2 2 6 2 7" xfId="30312"/>
    <cellStyle name="Вычисление 2 2 6 3" xfId="30313"/>
    <cellStyle name="Вычисление 2 2 6 3 2" xfId="30314"/>
    <cellStyle name="Вычисление 2 2 6 3 3" xfId="30315"/>
    <cellStyle name="Вычисление 2 2 6 3 4" xfId="30316"/>
    <cellStyle name="Вычисление 2 2 6 3 5" xfId="30317"/>
    <cellStyle name="Вычисление 2 2 6 3 6" xfId="30318"/>
    <cellStyle name="Вычисление 2 2 6 3 7" xfId="30319"/>
    <cellStyle name="Вычисление 2 2 6 4" xfId="30320"/>
    <cellStyle name="Вычисление 2 2 6 5" xfId="30321"/>
    <cellStyle name="Вычисление 2 2 6 6" xfId="30322"/>
    <cellStyle name="Вычисление 2 2 6 7" xfId="30323"/>
    <cellStyle name="Вычисление 2 2 6 8" xfId="30324"/>
    <cellStyle name="Вычисление 2 2 6 9" xfId="30325"/>
    <cellStyle name="Вычисление 2 2 7" xfId="30326"/>
    <cellStyle name="Вычисление 2 2 8" xfId="30327"/>
    <cellStyle name="Вычисление 2 2 9" xfId="30328"/>
    <cellStyle name="Вычисление 2 3" xfId="30329"/>
    <cellStyle name="Вычисление 2 3 2" xfId="30330"/>
    <cellStyle name="Вычисление 2 3 2 10" xfId="30331"/>
    <cellStyle name="Вычисление 2 3 2 11" xfId="30332"/>
    <cellStyle name="Вычисление 2 3 2 12" xfId="30333"/>
    <cellStyle name="Вычисление 2 3 2 13" xfId="30334"/>
    <cellStyle name="Вычисление 2 3 2 14" xfId="30335"/>
    <cellStyle name="Вычисление 2 3 2 15" xfId="30336"/>
    <cellStyle name="Вычисление 2 3 2 16" xfId="30337"/>
    <cellStyle name="Вычисление 2 3 2 17" xfId="30338"/>
    <cellStyle name="Вычисление 2 3 2 2" xfId="30339"/>
    <cellStyle name="Вычисление 2 3 2 2 10" xfId="30340"/>
    <cellStyle name="Вычисление 2 3 2 2 11" xfId="30341"/>
    <cellStyle name="Вычисление 2 3 2 2 12" xfId="30342"/>
    <cellStyle name="Вычисление 2 3 2 2 13" xfId="30343"/>
    <cellStyle name="Вычисление 2 3 2 2 14" xfId="30344"/>
    <cellStyle name="Вычисление 2 3 2 2 2" xfId="30345"/>
    <cellStyle name="Вычисление 2 3 2 2 2 10" xfId="30346"/>
    <cellStyle name="Вычисление 2 3 2 2 2 2" xfId="30347"/>
    <cellStyle name="Вычисление 2 3 2 2 2 2 2" xfId="30348"/>
    <cellStyle name="Вычисление 2 3 2 2 2 2 3" xfId="30349"/>
    <cellStyle name="Вычисление 2 3 2 2 2 2 4" xfId="30350"/>
    <cellStyle name="Вычисление 2 3 2 2 2 2 5" xfId="30351"/>
    <cellStyle name="Вычисление 2 3 2 2 2 2 6" xfId="30352"/>
    <cellStyle name="Вычисление 2 3 2 2 2 2 7" xfId="30353"/>
    <cellStyle name="Вычисление 2 3 2 2 2 3" xfId="30354"/>
    <cellStyle name="Вычисление 2 3 2 2 2 3 2" xfId="30355"/>
    <cellStyle name="Вычисление 2 3 2 2 2 3 3" xfId="30356"/>
    <cellStyle name="Вычисление 2 3 2 2 2 3 4" xfId="30357"/>
    <cellStyle name="Вычисление 2 3 2 2 2 3 5" xfId="30358"/>
    <cellStyle name="Вычисление 2 3 2 2 2 3 6" xfId="30359"/>
    <cellStyle name="Вычисление 2 3 2 2 2 3 7" xfId="30360"/>
    <cellStyle name="Вычисление 2 3 2 2 2 4" xfId="30361"/>
    <cellStyle name="Вычисление 2 3 2 2 2 5" xfId="30362"/>
    <cellStyle name="Вычисление 2 3 2 2 2 6" xfId="30363"/>
    <cellStyle name="Вычисление 2 3 2 2 2 7" xfId="30364"/>
    <cellStyle name="Вычисление 2 3 2 2 2 8" xfId="30365"/>
    <cellStyle name="Вычисление 2 3 2 2 2 9" xfId="30366"/>
    <cellStyle name="Вычисление 2 3 2 2 3" xfId="30367"/>
    <cellStyle name="Вычисление 2 3 2 2 3 2" xfId="30368"/>
    <cellStyle name="Вычисление 2 3 2 2 3 3" xfId="30369"/>
    <cellStyle name="Вычисление 2 3 2 2 3 4" xfId="30370"/>
    <cellStyle name="Вычисление 2 3 2 2 3 5" xfId="30371"/>
    <cellStyle name="Вычисление 2 3 2 2 3 6" xfId="30372"/>
    <cellStyle name="Вычисление 2 3 2 2 3 7" xfId="30373"/>
    <cellStyle name="Вычисление 2 3 2 2 4" xfId="30374"/>
    <cellStyle name="Вычисление 2 3 2 2 4 2" xfId="30375"/>
    <cellStyle name="Вычисление 2 3 2 2 4 3" xfId="30376"/>
    <cellStyle name="Вычисление 2 3 2 2 4 4" xfId="30377"/>
    <cellStyle name="Вычисление 2 3 2 2 4 5" xfId="30378"/>
    <cellStyle name="Вычисление 2 3 2 2 4 6" xfId="30379"/>
    <cellStyle name="Вычисление 2 3 2 2 4 7" xfId="30380"/>
    <cellStyle name="Вычисление 2 3 2 2 5" xfId="30381"/>
    <cellStyle name="Вычисление 2 3 2 2 6" xfId="30382"/>
    <cellStyle name="Вычисление 2 3 2 2 7" xfId="30383"/>
    <cellStyle name="Вычисление 2 3 2 2 8" xfId="30384"/>
    <cellStyle name="Вычисление 2 3 2 2 9" xfId="30385"/>
    <cellStyle name="Вычисление 2 3 2 3" xfId="30386"/>
    <cellStyle name="Вычисление 2 3 2 3 10" xfId="30387"/>
    <cellStyle name="Вычисление 2 3 2 3 11" xfId="30388"/>
    <cellStyle name="Вычисление 2 3 2 3 12" xfId="30389"/>
    <cellStyle name="Вычисление 2 3 2 3 13" xfId="30390"/>
    <cellStyle name="Вычисление 2 3 2 3 14" xfId="30391"/>
    <cellStyle name="Вычисление 2 3 2 3 2" xfId="30392"/>
    <cellStyle name="Вычисление 2 3 2 3 2 10" xfId="30393"/>
    <cellStyle name="Вычисление 2 3 2 3 2 2" xfId="30394"/>
    <cellStyle name="Вычисление 2 3 2 3 2 2 2" xfId="30395"/>
    <cellStyle name="Вычисление 2 3 2 3 2 2 3" xfId="30396"/>
    <cellStyle name="Вычисление 2 3 2 3 2 2 4" xfId="30397"/>
    <cellStyle name="Вычисление 2 3 2 3 2 2 5" xfId="30398"/>
    <cellStyle name="Вычисление 2 3 2 3 2 2 6" xfId="30399"/>
    <cellStyle name="Вычисление 2 3 2 3 2 2 7" xfId="30400"/>
    <cellStyle name="Вычисление 2 3 2 3 2 3" xfId="30401"/>
    <cellStyle name="Вычисление 2 3 2 3 2 3 2" xfId="30402"/>
    <cellStyle name="Вычисление 2 3 2 3 2 3 3" xfId="30403"/>
    <cellStyle name="Вычисление 2 3 2 3 2 3 4" xfId="30404"/>
    <cellStyle name="Вычисление 2 3 2 3 2 3 5" xfId="30405"/>
    <cellStyle name="Вычисление 2 3 2 3 2 3 6" xfId="30406"/>
    <cellStyle name="Вычисление 2 3 2 3 2 3 7" xfId="30407"/>
    <cellStyle name="Вычисление 2 3 2 3 2 4" xfId="30408"/>
    <cellStyle name="Вычисление 2 3 2 3 2 5" xfId="30409"/>
    <cellStyle name="Вычисление 2 3 2 3 2 6" xfId="30410"/>
    <cellStyle name="Вычисление 2 3 2 3 2 7" xfId="30411"/>
    <cellStyle name="Вычисление 2 3 2 3 2 8" xfId="30412"/>
    <cellStyle name="Вычисление 2 3 2 3 2 9" xfId="30413"/>
    <cellStyle name="Вычисление 2 3 2 3 3" xfId="30414"/>
    <cellStyle name="Вычисление 2 3 2 3 3 2" xfId="30415"/>
    <cellStyle name="Вычисление 2 3 2 3 3 3" xfId="30416"/>
    <cellStyle name="Вычисление 2 3 2 3 3 4" xfId="30417"/>
    <cellStyle name="Вычисление 2 3 2 3 3 5" xfId="30418"/>
    <cellStyle name="Вычисление 2 3 2 3 3 6" xfId="30419"/>
    <cellStyle name="Вычисление 2 3 2 3 3 7" xfId="30420"/>
    <cellStyle name="Вычисление 2 3 2 3 4" xfId="30421"/>
    <cellStyle name="Вычисление 2 3 2 3 4 2" xfId="30422"/>
    <cellStyle name="Вычисление 2 3 2 3 4 3" xfId="30423"/>
    <cellStyle name="Вычисление 2 3 2 3 4 4" xfId="30424"/>
    <cellStyle name="Вычисление 2 3 2 3 4 5" xfId="30425"/>
    <cellStyle name="Вычисление 2 3 2 3 4 6" xfId="30426"/>
    <cellStyle name="Вычисление 2 3 2 3 4 7" xfId="30427"/>
    <cellStyle name="Вычисление 2 3 2 3 5" xfId="30428"/>
    <cellStyle name="Вычисление 2 3 2 3 6" xfId="30429"/>
    <cellStyle name="Вычисление 2 3 2 3 7" xfId="30430"/>
    <cellStyle name="Вычисление 2 3 2 3 8" xfId="30431"/>
    <cellStyle name="Вычисление 2 3 2 3 9" xfId="30432"/>
    <cellStyle name="Вычисление 2 3 2 4" xfId="30433"/>
    <cellStyle name="Вычисление 2 3 2 4 10" xfId="30434"/>
    <cellStyle name="Вычисление 2 3 2 4 11" xfId="30435"/>
    <cellStyle name="Вычисление 2 3 2 4 12" xfId="30436"/>
    <cellStyle name="Вычисление 2 3 2 4 13" xfId="30437"/>
    <cellStyle name="Вычисление 2 3 2 4 14" xfId="30438"/>
    <cellStyle name="Вычисление 2 3 2 4 2" xfId="30439"/>
    <cellStyle name="Вычисление 2 3 2 4 2 10" xfId="30440"/>
    <cellStyle name="Вычисление 2 3 2 4 2 2" xfId="30441"/>
    <cellStyle name="Вычисление 2 3 2 4 2 2 2" xfId="30442"/>
    <cellStyle name="Вычисление 2 3 2 4 2 2 3" xfId="30443"/>
    <cellStyle name="Вычисление 2 3 2 4 2 2 4" xfId="30444"/>
    <cellStyle name="Вычисление 2 3 2 4 2 2 5" xfId="30445"/>
    <cellStyle name="Вычисление 2 3 2 4 2 2 6" xfId="30446"/>
    <cellStyle name="Вычисление 2 3 2 4 2 2 7" xfId="30447"/>
    <cellStyle name="Вычисление 2 3 2 4 2 3" xfId="30448"/>
    <cellStyle name="Вычисление 2 3 2 4 2 3 2" xfId="30449"/>
    <cellStyle name="Вычисление 2 3 2 4 2 3 3" xfId="30450"/>
    <cellStyle name="Вычисление 2 3 2 4 2 3 4" xfId="30451"/>
    <cellStyle name="Вычисление 2 3 2 4 2 3 5" xfId="30452"/>
    <cellStyle name="Вычисление 2 3 2 4 2 3 6" xfId="30453"/>
    <cellStyle name="Вычисление 2 3 2 4 2 3 7" xfId="30454"/>
    <cellStyle name="Вычисление 2 3 2 4 2 4" xfId="30455"/>
    <cellStyle name="Вычисление 2 3 2 4 2 5" xfId="30456"/>
    <cellStyle name="Вычисление 2 3 2 4 2 6" xfId="30457"/>
    <cellStyle name="Вычисление 2 3 2 4 2 7" xfId="30458"/>
    <cellStyle name="Вычисление 2 3 2 4 2 8" xfId="30459"/>
    <cellStyle name="Вычисление 2 3 2 4 2 9" xfId="30460"/>
    <cellStyle name="Вычисление 2 3 2 4 3" xfId="30461"/>
    <cellStyle name="Вычисление 2 3 2 4 3 2" xfId="30462"/>
    <cellStyle name="Вычисление 2 3 2 4 3 3" xfId="30463"/>
    <cellStyle name="Вычисление 2 3 2 4 3 4" xfId="30464"/>
    <cellStyle name="Вычисление 2 3 2 4 3 5" xfId="30465"/>
    <cellStyle name="Вычисление 2 3 2 4 3 6" xfId="30466"/>
    <cellStyle name="Вычисление 2 3 2 4 3 7" xfId="30467"/>
    <cellStyle name="Вычисление 2 3 2 4 4" xfId="30468"/>
    <cellStyle name="Вычисление 2 3 2 4 4 2" xfId="30469"/>
    <cellStyle name="Вычисление 2 3 2 4 4 3" xfId="30470"/>
    <cellStyle name="Вычисление 2 3 2 4 4 4" xfId="30471"/>
    <cellStyle name="Вычисление 2 3 2 4 4 5" xfId="30472"/>
    <cellStyle name="Вычисление 2 3 2 4 4 6" xfId="30473"/>
    <cellStyle name="Вычисление 2 3 2 4 4 7" xfId="30474"/>
    <cellStyle name="Вычисление 2 3 2 4 5" xfId="30475"/>
    <cellStyle name="Вычисление 2 3 2 4 6" xfId="30476"/>
    <cellStyle name="Вычисление 2 3 2 4 7" xfId="30477"/>
    <cellStyle name="Вычисление 2 3 2 4 8" xfId="30478"/>
    <cellStyle name="Вычисление 2 3 2 4 9" xfId="30479"/>
    <cellStyle name="Вычисление 2 3 2 5" xfId="30480"/>
    <cellStyle name="Вычисление 2 3 2 5 10" xfId="30481"/>
    <cellStyle name="Вычисление 2 3 2 5 11" xfId="30482"/>
    <cellStyle name="Вычисление 2 3 2 5 12" xfId="30483"/>
    <cellStyle name="Вычисление 2 3 2 5 13" xfId="30484"/>
    <cellStyle name="Вычисление 2 3 2 5 14" xfId="30485"/>
    <cellStyle name="Вычисление 2 3 2 5 2" xfId="30486"/>
    <cellStyle name="Вычисление 2 3 2 5 2 10" xfId="30487"/>
    <cellStyle name="Вычисление 2 3 2 5 2 2" xfId="30488"/>
    <cellStyle name="Вычисление 2 3 2 5 2 2 2" xfId="30489"/>
    <cellStyle name="Вычисление 2 3 2 5 2 2 3" xfId="30490"/>
    <cellStyle name="Вычисление 2 3 2 5 2 2 4" xfId="30491"/>
    <cellStyle name="Вычисление 2 3 2 5 2 2 5" xfId="30492"/>
    <cellStyle name="Вычисление 2 3 2 5 2 2 6" xfId="30493"/>
    <cellStyle name="Вычисление 2 3 2 5 2 2 7" xfId="30494"/>
    <cellStyle name="Вычисление 2 3 2 5 2 3" xfId="30495"/>
    <cellStyle name="Вычисление 2 3 2 5 2 3 2" xfId="30496"/>
    <cellStyle name="Вычисление 2 3 2 5 2 3 3" xfId="30497"/>
    <cellStyle name="Вычисление 2 3 2 5 2 3 4" xfId="30498"/>
    <cellStyle name="Вычисление 2 3 2 5 2 3 5" xfId="30499"/>
    <cellStyle name="Вычисление 2 3 2 5 2 3 6" xfId="30500"/>
    <cellStyle name="Вычисление 2 3 2 5 2 3 7" xfId="30501"/>
    <cellStyle name="Вычисление 2 3 2 5 2 4" xfId="30502"/>
    <cellStyle name="Вычисление 2 3 2 5 2 5" xfId="30503"/>
    <cellStyle name="Вычисление 2 3 2 5 2 6" xfId="30504"/>
    <cellStyle name="Вычисление 2 3 2 5 2 7" xfId="30505"/>
    <cellStyle name="Вычисление 2 3 2 5 2 8" xfId="30506"/>
    <cellStyle name="Вычисление 2 3 2 5 2 9" xfId="30507"/>
    <cellStyle name="Вычисление 2 3 2 5 3" xfId="30508"/>
    <cellStyle name="Вычисление 2 3 2 5 3 2" xfId="30509"/>
    <cellStyle name="Вычисление 2 3 2 5 3 3" xfId="30510"/>
    <cellStyle name="Вычисление 2 3 2 5 3 4" xfId="30511"/>
    <cellStyle name="Вычисление 2 3 2 5 3 5" xfId="30512"/>
    <cellStyle name="Вычисление 2 3 2 5 3 6" xfId="30513"/>
    <cellStyle name="Вычисление 2 3 2 5 3 7" xfId="30514"/>
    <cellStyle name="Вычисление 2 3 2 5 4" xfId="30515"/>
    <cellStyle name="Вычисление 2 3 2 5 4 2" xfId="30516"/>
    <cellStyle name="Вычисление 2 3 2 5 4 3" xfId="30517"/>
    <cellStyle name="Вычисление 2 3 2 5 4 4" xfId="30518"/>
    <cellStyle name="Вычисление 2 3 2 5 4 5" xfId="30519"/>
    <cellStyle name="Вычисление 2 3 2 5 4 6" xfId="30520"/>
    <cellStyle name="Вычисление 2 3 2 5 4 7" xfId="30521"/>
    <cellStyle name="Вычисление 2 3 2 5 5" xfId="30522"/>
    <cellStyle name="Вычисление 2 3 2 5 6" xfId="30523"/>
    <cellStyle name="Вычисление 2 3 2 5 7" xfId="30524"/>
    <cellStyle name="Вычисление 2 3 2 5 8" xfId="30525"/>
    <cellStyle name="Вычисление 2 3 2 5 9" xfId="30526"/>
    <cellStyle name="Вычисление 2 3 2 6" xfId="30527"/>
    <cellStyle name="Вычисление 2 3 2 6 10" xfId="30528"/>
    <cellStyle name="Вычисление 2 3 2 6 2" xfId="30529"/>
    <cellStyle name="Вычисление 2 3 2 6 2 2" xfId="30530"/>
    <cellStyle name="Вычисление 2 3 2 6 2 3" xfId="30531"/>
    <cellStyle name="Вычисление 2 3 2 6 2 4" xfId="30532"/>
    <cellStyle name="Вычисление 2 3 2 6 2 5" xfId="30533"/>
    <cellStyle name="Вычисление 2 3 2 6 2 6" xfId="30534"/>
    <cellStyle name="Вычисление 2 3 2 6 2 7" xfId="30535"/>
    <cellStyle name="Вычисление 2 3 2 6 3" xfId="30536"/>
    <cellStyle name="Вычисление 2 3 2 6 3 2" xfId="30537"/>
    <cellStyle name="Вычисление 2 3 2 6 3 3" xfId="30538"/>
    <cellStyle name="Вычисление 2 3 2 6 3 4" xfId="30539"/>
    <cellStyle name="Вычисление 2 3 2 6 3 5" xfId="30540"/>
    <cellStyle name="Вычисление 2 3 2 6 3 6" xfId="30541"/>
    <cellStyle name="Вычисление 2 3 2 6 3 7" xfId="30542"/>
    <cellStyle name="Вычисление 2 3 2 6 4" xfId="30543"/>
    <cellStyle name="Вычисление 2 3 2 6 5" xfId="30544"/>
    <cellStyle name="Вычисление 2 3 2 6 6" xfId="30545"/>
    <cellStyle name="Вычисление 2 3 2 6 7" xfId="30546"/>
    <cellStyle name="Вычисление 2 3 2 6 8" xfId="30547"/>
    <cellStyle name="Вычисление 2 3 2 6 9" xfId="30548"/>
    <cellStyle name="Вычисление 2 3 2 7" xfId="30549"/>
    <cellStyle name="Вычисление 2 3 2 7 2" xfId="30550"/>
    <cellStyle name="Вычисление 2 3 2 7 3" xfId="30551"/>
    <cellStyle name="Вычисление 2 3 2 7 4" xfId="30552"/>
    <cellStyle name="Вычисление 2 3 2 7 5" xfId="30553"/>
    <cellStyle name="Вычисление 2 3 2 7 6" xfId="30554"/>
    <cellStyle name="Вычисление 2 3 2 7 7" xfId="30555"/>
    <cellStyle name="Вычисление 2 3 2 8" xfId="30556"/>
    <cellStyle name="Вычисление 2 3 2 8 2" xfId="30557"/>
    <cellStyle name="Вычисление 2 3 2 8 3" xfId="30558"/>
    <cellStyle name="Вычисление 2 3 2 8 4" xfId="30559"/>
    <cellStyle name="Вычисление 2 3 2 8 5" xfId="30560"/>
    <cellStyle name="Вычисление 2 3 2 8 6" xfId="30561"/>
    <cellStyle name="Вычисление 2 3 2 8 7" xfId="30562"/>
    <cellStyle name="Вычисление 2 3 2 9" xfId="30563"/>
    <cellStyle name="Вычисление 2 3 3" xfId="30564"/>
    <cellStyle name="Вычисление 2 3 3 10" xfId="30565"/>
    <cellStyle name="Вычисление 2 3 3 11" xfId="30566"/>
    <cellStyle name="Вычисление 2 3 3 12" xfId="30567"/>
    <cellStyle name="Вычисление 2 3 3 13" xfId="30568"/>
    <cellStyle name="Вычисление 2 3 3 14" xfId="30569"/>
    <cellStyle name="Вычисление 2 3 3 15" xfId="30570"/>
    <cellStyle name="Вычисление 2 3 3 2" xfId="30571"/>
    <cellStyle name="Вычисление 2 3 3 2 10" xfId="30572"/>
    <cellStyle name="Вычисление 2 3 3 2 11" xfId="30573"/>
    <cellStyle name="Вычисление 2 3 3 2 12" xfId="30574"/>
    <cellStyle name="Вычисление 2 3 3 2 13" xfId="30575"/>
    <cellStyle name="Вычисление 2 3 3 2 14" xfId="30576"/>
    <cellStyle name="Вычисление 2 3 3 2 2" xfId="30577"/>
    <cellStyle name="Вычисление 2 3 3 2 2 10" xfId="30578"/>
    <cellStyle name="Вычисление 2 3 3 2 2 2" xfId="30579"/>
    <cellStyle name="Вычисление 2 3 3 2 2 2 2" xfId="30580"/>
    <cellStyle name="Вычисление 2 3 3 2 2 2 3" xfId="30581"/>
    <cellStyle name="Вычисление 2 3 3 2 2 2 4" xfId="30582"/>
    <cellStyle name="Вычисление 2 3 3 2 2 2 5" xfId="30583"/>
    <cellStyle name="Вычисление 2 3 3 2 2 2 6" xfId="30584"/>
    <cellStyle name="Вычисление 2 3 3 2 2 2 7" xfId="30585"/>
    <cellStyle name="Вычисление 2 3 3 2 2 3" xfId="30586"/>
    <cellStyle name="Вычисление 2 3 3 2 2 3 2" xfId="30587"/>
    <cellStyle name="Вычисление 2 3 3 2 2 3 3" xfId="30588"/>
    <cellStyle name="Вычисление 2 3 3 2 2 3 4" xfId="30589"/>
    <cellStyle name="Вычисление 2 3 3 2 2 3 5" xfId="30590"/>
    <cellStyle name="Вычисление 2 3 3 2 2 3 6" xfId="30591"/>
    <cellStyle name="Вычисление 2 3 3 2 2 3 7" xfId="30592"/>
    <cellStyle name="Вычисление 2 3 3 2 2 4" xfId="30593"/>
    <cellStyle name="Вычисление 2 3 3 2 2 5" xfId="30594"/>
    <cellStyle name="Вычисление 2 3 3 2 2 6" xfId="30595"/>
    <cellStyle name="Вычисление 2 3 3 2 2 7" xfId="30596"/>
    <cellStyle name="Вычисление 2 3 3 2 2 8" xfId="30597"/>
    <cellStyle name="Вычисление 2 3 3 2 2 9" xfId="30598"/>
    <cellStyle name="Вычисление 2 3 3 2 3" xfId="30599"/>
    <cellStyle name="Вычисление 2 3 3 2 3 2" xfId="30600"/>
    <cellStyle name="Вычисление 2 3 3 2 3 3" xfId="30601"/>
    <cellStyle name="Вычисление 2 3 3 2 3 4" xfId="30602"/>
    <cellStyle name="Вычисление 2 3 3 2 3 5" xfId="30603"/>
    <cellStyle name="Вычисление 2 3 3 2 3 6" xfId="30604"/>
    <cellStyle name="Вычисление 2 3 3 2 3 7" xfId="30605"/>
    <cellStyle name="Вычисление 2 3 3 2 4" xfId="30606"/>
    <cellStyle name="Вычисление 2 3 3 2 4 2" xfId="30607"/>
    <cellStyle name="Вычисление 2 3 3 2 4 3" xfId="30608"/>
    <cellStyle name="Вычисление 2 3 3 2 4 4" xfId="30609"/>
    <cellStyle name="Вычисление 2 3 3 2 4 5" xfId="30610"/>
    <cellStyle name="Вычисление 2 3 3 2 4 6" xfId="30611"/>
    <cellStyle name="Вычисление 2 3 3 2 4 7" xfId="30612"/>
    <cellStyle name="Вычисление 2 3 3 2 5" xfId="30613"/>
    <cellStyle name="Вычисление 2 3 3 2 6" xfId="30614"/>
    <cellStyle name="Вычисление 2 3 3 2 7" xfId="30615"/>
    <cellStyle name="Вычисление 2 3 3 2 8" xfId="30616"/>
    <cellStyle name="Вычисление 2 3 3 2 9" xfId="30617"/>
    <cellStyle name="Вычисление 2 3 3 3" xfId="30618"/>
    <cellStyle name="Вычисление 2 3 3 3 10" xfId="30619"/>
    <cellStyle name="Вычисление 2 3 3 3 11" xfId="30620"/>
    <cellStyle name="Вычисление 2 3 3 3 12" xfId="30621"/>
    <cellStyle name="Вычисление 2 3 3 3 13" xfId="30622"/>
    <cellStyle name="Вычисление 2 3 3 3 14" xfId="30623"/>
    <cellStyle name="Вычисление 2 3 3 3 2" xfId="30624"/>
    <cellStyle name="Вычисление 2 3 3 3 2 10" xfId="30625"/>
    <cellStyle name="Вычисление 2 3 3 3 2 2" xfId="30626"/>
    <cellStyle name="Вычисление 2 3 3 3 2 2 2" xfId="30627"/>
    <cellStyle name="Вычисление 2 3 3 3 2 2 3" xfId="30628"/>
    <cellStyle name="Вычисление 2 3 3 3 2 2 4" xfId="30629"/>
    <cellStyle name="Вычисление 2 3 3 3 2 2 5" xfId="30630"/>
    <cellStyle name="Вычисление 2 3 3 3 2 2 6" xfId="30631"/>
    <cellStyle name="Вычисление 2 3 3 3 2 2 7" xfId="30632"/>
    <cellStyle name="Вычисление 2 3 3 3 2 3" xfId="30633"/>
    <cellStyle name="Вычисление 2 3 3 3 2 3 2" xfId="30634"/>
    <cellStyle name="Вычисление 2 3 3 3 2 3 3" xfId="30635"/>
    <cellStyle name="Вычисление 2 3 3 3 2 3 4" xfId="30636"/>
    <cellStyle name="Вычисление 2 3 3 3 2 3 5" xfId="30637"/>
    <cellStyle name="Вычисление 2 3 3 3 2 3 6" xfId="30638"/>
    <cellStyle name="Вычисление 2 3 3 3 2 3 7" xfId="30639"/>
    <cellStyle name="Вычисление 2 3 3 3 2 4" xfId="30640"/>
    <cellStyle name="Вычисление 2 3 3 3 2 5" xfId="30641"/>
    <cellStyle name="Вычисление 2 3 3 3 2 6" xfId="30642"/>
    <cellStyle name="Вычисление 2 3 3 3 2 7" xfId="30643"/>
    <cellStyle name="Вычисление 2 3 3 3 2 8" xfId="30644"/>
    <cellStyle name="Вычисление 2 3 3 3 2 9" xfId="30645"/>
    <cellStyle name="Вычисление 2 3 3 3 3" xfId="30646"/>
    <cellStyle name="Вычисление 2 3 3 3 3 2" xfId="30647"/>
    <cellStyle name="Вычисление 2 3 3 3 3 3" xfId="30648"/>
    <cellStyle name="Вычисление 2 3 3 3 3 4" xfId="30649"/>
    <cellStyle name="Вычисление 2 3 3 3 3 5" xfId="30650"/>
    <cellStyle name="Вычисление 2 3 3 3 3 6" xfId="30651"/>
    <cellStyle name="Вычисление 2 3 3 3 3 7" xfId="30652"/>
    <cellStyle name="Вычисление 2 3 3 3 4" xfId="30653"/>
    <cellStyle name="Вычисление 2 3 3 3 4 2" xfId="30654"/>
    <cellStyle name="Вычисление 2 3 3 3 4 3" xfId="30655"/>
    <cellStyle name="Вычисление 2 3 3 3 4 4" xfId="30656"/>
    <cellStyle name="Вычисление 2 3 3 3 4 5" xfId="30657"/>
    <cellStyle name="Вычисление 2 3 3 3 4 6" xfId="30658"/>
    <cellStyle name="Вычисление 2 3 3 3 4 7" xfId="30659"/>
    <cellStyle name="Вычисление 2 3 3 3 5" xfId="30660"/>
    <cellStyle name="Вычисление 2 3 3 3 6" xfId="30661"/>
    <cellStyle name="Вычисление 2 3 3 3 7" xfId="30662"/>
    <cellStyle name="Вычисление 2 3 3 3 8" xfId="30663"/>
    <cellStyle name="Вычисление 2 3 3 3 9" xfId="30664"/>
    <cellStyle name="Вычисление 2 3 3 4" xfId="30665"/>
    <cellStyle name="Вычисление 2 3 3 4 10" xfId="30666"/>
    <cellStyle name="Вычисление 2 3 3 4 11" xfId="30667"/>
    <cellStyle name="Вычисление 2 3 3 4 12" xfId="30668"/>
    <cellStyle name="Вычисление 2 3 3 4 13" xfId="30669"/>
    <cellStyle name="Вычисление 2 3 3 4 14" xfId="30670"/>
    <cellStyle name="Вычисление 2 3 3 4 2" xfId="30671"/>
    <cellStyle name="Вычисление 2 3 3 4 2 10" xfId="30672"/>
    <cellStyle name="Вычисление 2 3 3 4 2 2" xfId="30673"/>
    <cellStyle name="Вычисление 2 3 3 4 2 2 2" xfId="30674"/>
    <cellStyle name="Вычисление 2 3 3 4 2 2 3" xfId="30675"/>
    <cellStyle name="Вычисление 2 3 3 4 2 2 4" xfId="30676"/>
    <cellStyle name="Вычисление 2 3 3 4 2 2 5" xfId="30677"/>
    <cellStyle name="Вычисление 2 3 3 4 2 2 6" xfId="30678"/>
    <cellStyle name="Вычисление 2 3 3 4 2 2 7" xfId="30679"/>
    <cellStyle name="Вычисление 2 3 3 4 2 3" xfId="30680"/>
    <cellStyle name="Вычисление 2 3 3 4 2 3 2" xfId="30681"/>
    <cellStyle name="Вычисление 2 3 3 4 2 3 3" xfId="30682"/>
    <cellStyle name="Вычисление 2 3 3 4 2 3 4" xfId="30683"/>
    <cellStyle name="Вычисление 2 3 3 4 2 3 5" xfId="30684"/>
    <cellStyle name="Вычисление 2 3 3 4 2 3 6" xfId="30685"/>
    <cellStyle name="Вычисление 2 3 3 4 2 3 7" xfId="30686"/>
    <cellStyle name="Вычисление 2 3 3 4 2 4" xfId="30687"/>
    <cellStyle name="Вычисление 2 3 3 4 2 5" xfId="30688"/>
    <cellStyle name="Вычисление 2 3 3 4 2 6" xfId="30689"/>
    <cellStyle name="Вычисление 2 3 3 4 2 7" xfId="30690"/>
    <cellStyle name="Вычисление 2 3 3 4 2 8" xfId="30691"/>
    <cellStyle name="Вычисление 2 3 3 4 2 9" xfId="30692"/>
    <cellStyle name="Вычисление 2 3 3 4 3" xfId="30693"/>
    <cellStyle name="Вычисление 2 3 3 4 3 2" xfId="30694"/>
    <cellStyle name="Вычисление 2 3 3 4 3 3" xfId="30695"/>
    <cellStyle name="Вычисление 2 3 3 4 3 4" xfId="30696"/>
    <cellStyle name="Вычисление 2 3 3 4 3 5" xfId="30697"/>
    <cellStyle name="Вычисление 2 3 3 4 3 6" xfId="30698"/>
    <cellStyle name="Вычисление 2 3 3 4 3 7" xfId="30699"/>
    <cellStyle name="Вычисление 2 3 3 4 4" xfId="30700"/>
    <cellStyle name="Вычисление 2 3 3 4 4 2" xfId="30701"/>
    <cellStyle name="Вычисление 2 3 3 4 4 3" xfId="30702"/>
    <cellStyle name="Вычисление 2 3 3 4 4 4" xfId="30703"/>
    <cellStyle name="Вычисление 2 3 3 4 4 5" xfId="30704"/>
    <cellStyle name="Вычисление 2 3 3 4 4 6" xfId="30705"/>
    <cellStyle name="Вычисление 2 3 3 4 4 7" xfId="30706"/>
    <cellStyle name="Вычисление 2 3 3 4 5" xfId="30707"/>
    <cellStyle name="Вычисление 2 3 3 4 6" xfId="30708"/>
    <cellStyle name="Вычисление 2 3 3 4 7" xfId="30709"/>
    <cellStyle name="Вычисление 2 3 3 4 8" xfId="30710"/>
    <cellStyle name="Вычисление 2 3 3 4 9" xfId="30711"/>
    <cellStyle name="Вычисление 2 3 3 5" xfId="30712"/>
    <cellStyle name="Вычисление 2 3 3 5 10" xfId="30713"/>
    <cellStyle name="Вычисление 2 3 3 5 11" xfId="30714"/>
    <cellStyle name="Вычисление 2 3 3 5 12" xfId="30715"/>
    <cellStyle name="Вычисление 2 3 3 5 13" xfId="30716"/>
    <cellStyle name="Вычисление 2 3 3 5 14" xfId="30717"/>
    <cellStyle name="Вычисление 2 3 3 5 2" xfId="30718"/>
    <cellStyle name="Вычисление 2 3 3 5 2 10" xfId="30719"/>
    <cellStyle name="Вычисление 2 3 3 5 2 2" xfId="30720"/>
    <cellStyle name="Вычисление 2 3 3 5 2 2 2" xfId="30721"/>
    <cellStyle name="Вычисление 2 3 3 5 2 2 3" xfId="30722"/>
    <cellStyle name="Вычисление 2 3 3 5 2 2 4" xfId="30723"/>
    <cellStyle name="Вычисление 2 3 3 5 2 2 5" xfId="30724"/>
    <cellStyle name="Вычисление 2 3 3 5 2 2 6" xfId="30725"/>
    <cellStyle name="Вычисление 2 3 3 5 2 2 7" xfId="30726"/>
    <cellStyle name="Вычисление 2 3 3 5 2 3" xfId="30727"/>
    <cellStyle name="Вычисление 2 3 3 5 2 3 2" xfId="30728"/>
    <cellStyle name="Вычисление 2 3 3 5 2 3 3" xfId="30729"/>
    <cellStyle name="Вычисление 2 3 3 5 2 3 4" xfId="30730"/>
    <cellStyle name="Вычисление 2 3 3 5 2 3 5" xfId="30731"/>
    <cellStyle name="Вычисление 2 3 3 5 2 3 6" xfId="30732"/>
    <cellStyle name="Вычисление 2 3 3 5 2 3 7" xfId="30733"/>
    <cellStyle name="Вычисление 2 3 3 5 2 4" xfId="30734"/>
    <cellStyle name="Вычисление 2 3 3 5 2 5" xfId="30735"/>
    <cellStyle name="Вычисление 2 3 3 5 2 6" xfId="30736"/>
    <cellStyle name="Вычисление 2 3 3 5 2 7" xfId="30737"/>
    <cellStyle name="Вычисление 2 3 3 5 2 8" xfId="30738"/>
    <cellStyle name="Вычисление 2 3 3 5 2 9" xfId="30739"/>
    <cellStyle name="Вычисление 2 3 3 5 3" xfId="30740"/>
    <cellStyle name="Вычисление 2 3 3 5 3 2" xfId="30741"/>
    <cellStyle name="Вычисление 2 3 3 5 3 3" xfId="30742"/>
    <cellStyle name="Вычисление 2 3 3 5 3 4" xfId="30743"/>
    <cellStyle name="Вычисление 2 3 3 5 3 5" xfId="30744"/>
    <cellStyle name="Вычисление 2 3 3 5 3 6" xfId="30745"/>
    <cellStyle name="Вычисление 2 3 3 5 3 7" xfId="30746"/>
    <cellStyle name="Вычисление 2 3 3 5 4" xfId="30747"/>
    <cellStyle name="Вычисление 2 3 3 5 4 2" xfId="30748"/>
    <cellStyle name="Вычисление 2 3 3 5 4 3" xfId="30749"/>
    <cellStyle name="Вычисление 2 3 3 5 4 4" xfId="30750"/>
    <cellStyle name="Вычисление 2 3 3 5 4 5" xfId="30751"/>
    <cellStyle name="Вычисление 2 3 3 5 4 6" xfId="30752"/>
    <cellStyle name="Вычисление 2 3 3 5 4 7" xfId="30753"/>
    <cellStyle name="Вычисление 2 3 3 5 5" xfId="30754"/>
    <cellStyle name="Вычисление 2 3 3 5 6" xfId="30755"/>
    <cellStyle name="Вычисление 2 3 3 5 7" xfId="30756"/>
    <cellStyle name="Вычисление 2 3 3 5 8" xfId="30757"/>
    <cellStyle name="Вычисление 2 3 3 5 9" xfId="30758"/>
    <cellStyle name="Вычисление 2 3 3 6" xfId="30759"/>
    <cellStyle name="Вычисление 2 3 3 6 10" xfId="30760"/>
    <cellStyle name="Вычисление 2 3 3 6 2" xfId="30761"/>
    <cellStyle name="Вычисление 2 3 3 6 2 2" xfId="30762"/>
    <cellStyle name="Вычисление 2 3 3 6 2 3" xfId="30763"/>
    <cellStyle name="Вычисление 2 3 3 6 2 4" xfId="30764"/>
    <cellStyle name="Вычисление 2 3 3 6 2 5" xfId="30765"/>
    <cellStyle name="Вычисление 2 3 3 6 2 6" xfId="30766"/>
    <cellStyle name="Вычисление 2 3 3 6 2 7" xfId="30767"/>
    <cellStyle name="Вычисление 2 3 3 6 3" xfId="30768"/>
    <cellStyle name="Вычисление 2 3 3 6 3 2" xfId="30769"/>
    <cellStyle name="Вычисление 2 3 3 6 3 3" xfId="30770"/>
    <cellStyle name="Вычисление 2 3 3 6 3 4" xfId="30771"/>
    <cellStyle name="Вычисление 2 3 3 6 3 5" xfId="30772"/>
    <cellStyle name="Вычисление 2 3 3 6 3 6" xfId="30773"/>
    <cellStyle name="Вычисление 2 3 3 6 3 7" xfId="30774"/>
    <cellStyle name="Вычисление 2 3 3 6 4" xfId="30775"/>
    <cellStyle name="Вычисление 2 3 3 6 5" xfId="30776"/>
    <cellStyle name="Вычисление 2 3 3 6 6" xfId="30777"/>
    <cellStyle name="Вычисление 2 3 3 6 7" xfId="30778"/>
    <cellStyle name="Вычисление 2 3 3 6 8" xfId="30779"/>
    <cellStyle name="Вычисление 2 3 3 6 9" xfId="30780"/>
    <cellStyle name="Вычисление 2 3 3 7" xfId="30781"/>
    <cellStyle name="Вычисление 2 3 3 7 2" xfId="30782"/>
    <cellStyle name="Вычисление 2 3 3 7 3" xfId="30783"/>
    <cellStyle name="Вычисление 2 3 3 7 4" xfId="30784"/>
    <cellStyle name="Вычисление 2 3 3 7 5" xfId="30785"/>
    <cellStyle name="Вычисление 2 3 3 7 6" xfId="30786"/>
    <cellStyle name="Вычисление 2 3 3 7 7" xfId="30787"/>
    <cellStyle name="Вычисление 2 3 3 8" xfId="30788"/>
    <cellStyle name="Вычисление 2 3 3 8 2" xfId="30789"/>
    <cellStyle name="Вычисление 2 3 3 8 3" xfId="30790"/>
    <cellStyle name="Вычисление 2 3 3 8 4" xfId="30791"/>
    <cellStyle name="Вычисление 2 3 3 8 5" xfId="30792"/>
    <cellStyle name="Вычисление 2 3 3 8 6" xfId="30793"/>
    <cellStyle name="Вычисление 2 3 3 8 7" xfId="30794"/>
    <cellStyle name="Вычисление 2 3 3 9" xfId="30795"/>
    <cellStyle name="Вычисление 2 3 4" xfId="30796"/>
    <cellStyle name="Вычисление 2 3 4 10" xfId="30797"/>
    <cellStyle name="Вычисление 2 3 4 11" xfId="30798"/>
    <cellStyle name="Вычисление 2 3 4 12" xfId="30799"/>
    <cellStyle name="Вычисление 2 3 4 13" xfId="30800"/>
    <cellStyle name="Вычисление 2 3 4 14" xfId="30801"/>
    <cellStyle name="Вычисление 2 3 4 15" xfId="30802"/>
    <cellStyle name="Вычисление 2 3 4 2" xfId="30803"/>
    <cellStyle name="Вычисление 2 3 4 2 10" xfId="30804"/>
    <cellStyle name="Вычисление 2 3 4 2 11" xfId="30805"/>
    <cellStyle name="Вычисление 2 3 4 2 12" xfId="30806"/>
    <cellStyle name="Вычисление 2 3 4 2 13" xfId="30807"/>
    <cellStyle name="Вычисление 2 3 4 2 14" xfId="30808"/>
    <cellStyle name="Вычисление 2 3 4 2 2" xfId="30809"/>
    <cellStyle name="Вычисление 2 3 4 2 2 10" xfId="30810"/>
    <cellStyle name="Вычисление 2 3 4 2 2 2" xfId="30811"/>
    <cellStyle name="Вычисление 2 3 4 2 2 2 2" xfId="30812"/>
    <cellStyle name="Вычисление 2 3 4 2 2 2 3" xfId="30813"/>
    <cellStyle name="Вычисление 2 3 4 2 2 2 4" xfId="30814"/>
    <cellStyle name="Вычисление 2 3 4 2 2 2 5" xfId="30815"/>
    <cellStyle name="Вычисление 2 3 4 2 2 2 6" xfId="30816"/>
    <cellStyle name="Вычисление 2 3 4 2 2 2 7" xfId="30817"/>
    <cellStyle name="Вычисление 2 3 4 2 2 3" xfId="30818"/>
    <cellStyle name="Вычисление 2 3 4 2 2 3 2" xfId="30819"/>
    <cellStyle name="Вычисление 2 3 4 2 2 3 3" xfId="30820"/>
    <cellStyle name="Вычисление 2 3 4 2 2 3 4" xfId="30821"/>
    <cellStyle name="Вычисление 2 3 4 2 2 3 5" xfId="30822"/>
    <cellStyle name="Вычисление 2 3 4 2 2 3 6" xfId="30823"/>
    <cellStyle name="Вычисление 2 3 4 2 2 3 7" xfId="30824"/>
    <cellStyle name="Вычисление 2 3 4 2 2 4" xfId="30825"/>
    <cellStyle name="Вычисление 2 3 4 2 2 5" xfId="30826"/>
    <cellStyle name="Вычисление 2 3 4 2 2 6" xfId="30827"/>
    <cellStyle name="Вычисление 2 3 4 2 2 7" xfId="30828"/>
    <cellStyle name="Вычисление 2 3 4 2 2 8" xfId="30829"/>
    <cellStyle name="Вычисление 2 3 4 2 2 9" xfId="30830"/>
    <cellStyle name="Вычисление 2 3 4 2 3" xfId="30831"/>
    <cellStyle name="Вычисление 2 3 4 2 3 2" xfId="30832"/>
    <cellStyle name="Вычисление 2 3 4 2 3 3" xfId="30833"/>
    <cellStyle name="Вычисление 2 3 4 2 3 4" xfId="30834"/>
    <cellStyle name="Вычисление 2 3 4 2 3 5" xfId="30835"/>
    <cellStyle name="Вычисление 2 3 4 2 3 6" xfId="30836"/>
    <cellStyle name="Вычисление 2 3 4 2 3 7" xfId="30837"/>
    <cellStyle name="Вычисление 2 3 4 2 4" xfId="30838"/>
    <cellStyle name="Вычисление 2 3 4 2 4 2" xfId="30839"/>
    <cellStyle name="Вычисление 2 3 4 2 4 3" xfId="30840"/>
    <cellStyle name="Вычисление 2 3 4 2 4 4" xfId="30841"/>
    <cellStyle name="Вычисление 2 3 4 2 4 5" xfId="30842"/>
    <cellStyle name="Вычисление 2 3 4 2 4 6" xfId="30843"/>
    <cellStyle name="Вычисление 2 3 4 2 4 7" xfId="30844"/>
    <cellStyle name="Вычисление 2 3 4 2 5" xfId="30845"/>
    <cellStyle name="Вычисление 2 3 4 2 6" xfId="30846"/>
    <cellStyle name="Вычисление 2 3 4 2 7" xfId="30847"/>
    <cellStyle name="Вычисление 2 3 4 2 8" xfId="30848"/>
    <cellStyle name="Вычисление 2 3 4 2 9" xfId="30849"/>
    <cellStyle name="Вычисление 2 3 4 3" xfId="30850"/>
    <cellStyle name="Вычисление 2 3 4 3 10" xfId="30851"/>
    <cellStyle name="Вычисление 2 3 4 3 11" xfId="30852"/>
    <cellStyle name="Вычисление 2 3 4 3 12" xfId="30853"/>
    <cellStyle name="Вычисление 2 3 4 3 13" xfId="30854"/>
    <cellStyle name="Вычисление 2 3 4 3 14" xfId="30855"/>
    <cellStyle name="Вычисление 2 3 4 3 2" xfId="30856"/>
    <cellStyle name="Вычисление 2 3 4 3 2 10" xfId="30857"/>
    <cellStyle name="Вычисление 2 3 4 3 2 2" xfId="30858"/>
    <cellStyle name="Вычисление 2 3 4 3 2 2 2" xfId="30859"/>
    <cellStyle name="Вычисление 2 3 4 3 2 2 3" xfId="30860"/>
    <cellStyle name="Вычисление 2 3 4 3 2 2 4" xfId="30861"/>
    <cellStyle name="Вычисление 2 3 4 3 2 2 5" xfId="30862"/>
    <cellStyle name="Вычисление 2 3 4 3 2 2 6" xfId="30863"/>
    <cellStyle name="Вычисление 2 3 4 3 2 2 7" xfId="30864"/>
    <cellStyle name="Вычисление 2 3 4 3 2 3" xfId="30865"/>
    <cellStyle name="Вычисление 2 3 4 3 2 3 2" xfId="30866"/>
    <cellStyle name="Вычисление 2 3 4 3 2 3 3" xfId="30867"/>
    <cellStyle name="Вычисление 2 3 4 3 2 3 4" xfId="30868"/>
    <cellStyle name="Вычисление 2 3 4 3 2 3 5" xfId="30869"/>
    <cellStyle name="Вычисление 2 3 4 3 2 3 6" xfId="30870"/>
    <cellStyle name="Вычисление 2 3 4 3 2 3 7" xfId="30871"/>
    <cellStyle name="Вычисление 2 3 4 3 2 4" xfId="30872"/>
    <cellStyle name="Вычисление 2 3 4 3 2 5" xfId="30873"/>
    <cellStyle name="Вычисление 2 3 4 3 2 6" xfId="30874"/>
    <cellStyle name="Вычисление 2 3 4 3 2 7" xfId="30875"/>
    <cellStyle name="Вычисление 2 3 4 3 2 8" xfId="30876"/>
    <cellStyle name="Вычисление 2 3 4 3 2 9" xfId="30877"/>
    <cellStyle name="Вычисление 2 3 4 3 3" xfId="30878"/>
    <cellStyle name="Вычисление 2 3 4 3 3 2" xfId="30879"/>
    <cellStyle name="Вычисление 2 3 4 3 3 3" xfId="30880"/>
    <cellStyle name="Вычисление 2 3 4 3 3 4" xfId="30881"/>
    <cellStyle name="Вычисление 2 3 4 3 3 5" xfId="30882"/>
    <cellStyle name="Вычисление 2 3 4 3 3 6" xfId="30883"/>
    <cellStyle name="Вычисление 2 3 4 3 3 7" xfId="30884"/>
    <cellStyle name="Вычисление 2 3 4 3 4" xfId="30885"/>
    <cellStyle name="Вычисление 2 3 4 3 4 2" xfId="30886"/>
    <cellStyle name="Вычисление 2 3 4 3 4 3" xfId="30887"/>
    <cellStyle name="Вычисление 2 3 4 3 4 4" xfId="30888"/>
    <cellStyle name="Вычисление 2 3 4 3 4 5" xfId="30889"/>
    <cellStyle name="Вычисление 2 3 4 3 4 6" xfId="30890"/>
    <cellStyle name="Вычисление 2 3 4 3 4 7" xfId="30891"/>
    <cellStyle name="Вычисление 2 3 4 3 5" xfId="30892"/>
    <cellStyle name="Вычисление 2 3 4 3 6" xfId="30893"/>
    <cellStyle name="Вычисление 2 3 4 3 7" xfId="30894"/>
    <cellStyle name="Вычисление 2 3 4 3 8" xfId="30895"/>
    <cellStyle name="Вычисление 2 3 4 3 9" xfId="30896"/>
    <cellStyle name="Вычисление 2 3 4 4" xfId="30897"/>
    <cellStyle name="Вычисление 2 3 4 4 10" xfId="30898"/>
    <cellStyle name="Вычисление 2 3 4 4 11" xfId="30899"/>
    <cellStyle name="Вычисление 2 3 4 4 12" xfId="30900"/>
    <cellStyle name="Вычисление 2 3 4 4 13" xfId="30901"/>
    <cellStyle name="Вычисление 2 3 4 4 14" xfId="30902"/>
    <cellStyle name="Вычисление 2 3 4 4 2" xfId="30903"/>
    <cellStyle name="Вычисление 2 3 4 4 2 10" xfId="30904"/>
    <cellStyle name="Вычисление 2 3 4 4 2 2" xfId="30905"/>
    <cellStyle name="Вычисление 2 3 4 4 2 2 2" xfId="30906"/>
    <cellStyle name="Вычисление 2 3 4 4 2 2 3" xfId="30907"/>
    <cellStyle name="Вычисление 2 3 4 4 2 2 4" xfId="30908"/>
    <cellStyle name="Вычисление 2 3 4 4 2 2 5" xfId="30909"/>
    <cellStyle name="Вычисление 2 3 4 4 2 2 6" xfId="30910"/>
    <cellStyle name="Вычисление 2 3 4 4 2 2 7" xfId="30911"/>
    <cellStyle name="Вычисление 2 3 4 4 2 3" xfId="30912"/>
    <cellStyle name="Вычисление 2 3 4 4 2 3 2" xfId="30913"/>
    <cellStyle name="Вычисление 2 3 4 4 2 3 3" xfId="30914"/>
    <cellStyle name="Вычисление 2 3 4 4 2 3 4" xfId="30915"/>
    <cellStyle name="Вычисление 2 3 4 4 2 3 5" xfId="30916"/>
    <cellStyle name="Вычисление 2 3 4 4 2 3 6" xfId="30917"/>
    <cellStyle name="Вычисление 2 3 4 4 2 3 7" xfId="30918"/>
    <cellStyle name="Вычисление 2 3 4 4 2 4" xfId="30919"/>
    <cellStyle name="Вычисление 2 3 4 4 2 5" xfId="30920"/>
    <cellStyle name="Вычисление 2 3 4 4 2 6" xfId="30921"/>
    <cellStyle name="Вычисление 2 3 4 4 2 7" xfId="30922"/>
    <cellStyle name="Вычисление 2 3 4 4 2 8" xfId="30923"/>
    <cellStyle name="Вычисление 2 3 4 4 2 9" xfId="30924"/>
    <cellStyle name="Вычисление 2 3 4 4 3" xfId="30925"/>
    <cellStyle name="Вычисление 2 3 4 4 3 2" xfId="30926"/>
    <cellStyle name="Вычисление 2 3 4 4 3 3" xfId="30927"/>
    <cellStyle name="Вычисление 2 3 4 4 3 4" xfId="30928"/>
    <cellStyle name="Вычисление 2 3 4 4 3 5" xfId="30929"/>
    <cellStyle name="Вычисление 2 3 4 4 3 6" xfId="30930"/>
    <cellStyle name="Вычисление 2 3 4 4 3 7" xfId="30931"/>
    <cellStyle name="Вычисление 2 3 4 4 4" xfId="30932"/>
    <cellStyle name="Вычисление 2 3 4 4 4 2" xfId="30933"/>
    <cellStyle name="Вычисление 2 3 4 4 4 3" xfId="30934"/>
    <cellStyle name="Вычисление 2 3 4 4 4 4" xfId="30935"/>
    <cellStyle name="Вычисление 2 3 4 4 4 5" xfId="30936"/>
    <cellStyle name="Вычисление 2 3 4 4 4 6" xfId="30937"/>
    <cellStyle name="Вычисление 2 3 4 4 4 7" xfId="30938"/>
    <cellStyle name="Вычисление 2 3 4 4 5" xfId="30939"/>
    <cellStyle name="Вычисление 2 3 4 4 6" xfId="30940"/>
    <cellStyle name="Вычисление 2 3 4 4 7" xfId="30941"/>
    <cellStyle name="Вычисление 2 3 4 4 8" xfId="30942"/>
    <cellStyle name="Вычисление 2 3 4 4 9" xfId="30943"/>
    <cellStyle name="Вычисление 2 3 4 5" xfId="30944"/>
    <cellStyle name="Вычисление 2 3 4 5 10" xfId="30945"/>
    <cellStyle name="Вычисление 2 3 4 5 11" xfId="30946"/>
    <cellStyle name="Вычисление 2 3 4 5 12" xfId="30947"/>
    <cellStyle name="Вычисление 2 3 4 5 13" xfId="30948"/>
    <cellStyle name="Вычисление 2 3 4 5 14" xfId="30949"/>
    <cellStyle name="Вычисление 2 3 4 5 2" xfId="30950"/>
    <cellStyle name="Вычисление 2 3 4 5 2 10" xfId="30951"/>
    <cellStyle name="Вычисление 2 3 4 5 2 2" xfId="30952"/>
    <cellStyle name="Вычисление 2 3 4 5 2 2 2" xfId="30953"/>
    <cellStyle name="Вычисление 2 3 4 5 2 2 3" xfId="30954"/>
    <cellStyle name="Вычисление 2 3 4 5 2 2 4" xfId="30955"/>
    <cellStyle name="Вычисление 2 3 4 5 2 2 5" xfId="30956"/>
    <cellStyle name="Вычисление 2 3 4 5 2 2 6" xfId="30957"/>
    <cellStyle name="Вычисление 2 3 4 5 2 2 7" xfId="30958"/>
    <cellStyle name="Вычисление 2 3 4 5 2 3" xfId="30959"/>
    <cellStyle name="Вычисление 2 3 4 5 2 3 2" xfId="30960"/>
    <cellStyle name="Вычисление 2 3 4 5 2 3 3" xfId="30961"/>
    <cellStyle name="Вычисление 2 3 4 5 2 3 4" xfId="30962"/>
    <cellStyle name="Вычисление 2 3 4 5 2 3 5" xfId="30963"/>
    <cellStyle name="Вычисление 2 3 4 5 2 3 6" xfId="30964"/>
    <cellStyle name="Вычисление 2 3 4 5 2 3 7" xfId="30965"/>
    <cellStyle name="Вычисление 2 3 4 5 2 4" xfId="30966"/>
    <cellStyle name="Вычисление 2 3 4 5 2 5" xfId="30967"/>
    <cellStyle name="Вычисление 2 3 4 5 2 6" xfId="30968"/>
    <cellStyle name="Вычисление 2 3 4 5 2 7" xfId="30969"/>
    <cellStyle name="Вычисление 2 3 4 5 2 8" xfId="30970"/>
    <cellStyle name="Вычисление 2 3 4 5 2 9" xfId="30971"/>
    <cellStyle name="Вычисление 2 3 4 5 3" xfId="30972"/>
    <cellStyle name="Вычисление 2 3 4 5 3 2" xfId="30973"/>
    <cellStyle name="Вычисление 2 3 4 5 3 3" xfId="30974"/>
    <cellStyle name="Вычисление 2 3 4 5 3 4" xfId="30975"/>
    <cellStyle name="Вычисление 2 3 4 5 3 5" xfId="30976"/>
    <cellStyle name="Вычисление 2 3 4 5 3 6" xfId="30977"/>
    <cellStyle name="Вычисление 2 3 4 5 3 7" xfId="30978"/>
    <cellStyle name="Вычисление 2 3 4 5 4" xfId="30979"/>
    <cellStyle name="Вычисление 2 3 4 5 4 2" xfId="30980"/>
    <cellStyle name="Вычисление 2 3 4 5 4 3" xfId="30981"/>
    <cellStyle name="Вычисление 2 3 4 5 4 4" xfId="30982"/>
    <cellStyle name="Вычисление 2 3 4 5 4 5" xfId="30983"/>
    <cellStyle name="Вычисление 2 3 4 5 4 6" xfId="30984"/>
    <cellStyle name="Вычисление 2 3 4 5 4 7" xfId="30985"/>
    <cellStyle name="Вычисление 2 3 4 5 5" xfId="30986"/>
    <cellStyle name="Вычисление 2 3 4 5 6" xfId="30987"/>
    <cellStyle name="Вычисление 2 3 4 5 7" xfId="30988"/>
    <cellStyle name="Вычисление 2 3 4 5 8" xfId="30989"/>
    <cellStyle name="Вычисление 2 3 4 5 9" xfId="30990"/>
    <cellStyle name="Вычисление 2 3 4 6" xfId="30991"/>
    <cellStyle name="Вычисление 2 3 4 6 10" xfId="30992"/>
    <cellStyle name="Вычисление 2 3 4 6 2" xfId="30993"/>
    <cellStyle name="Вычисление 2 3 4 6 2 2" xfId="30994"/>
    <cellStyle name="Вычисление 2 3 4 6 2 3" xfId="30995"/>
    <cellStyle name="Вычисление 2 3 4 6 2 4" xfId="30996"/>
    <cellStyle name="Вычисление 2 3 4 6 2 5" xfId="30997"/>
    <cellStyle name="Вычисление 2 3 4 6 2 6" xfId="30998"/>
    <cellStyle name="Вычисление 2 3 4 6 2 7" xfId="30999"/>
    <cellStyle name="Вычисление 2 3 4 6 3" xfId="31000"/>
    <cellStyle name="Вычисление 2 3 4 6 3 2" xfId="31001"/>
    <cellStyle name="Вычисление 2 3 4 6 3 3" xfId="31002"/>
    <cellStyle name="Вычисление 2 3 4 6 3 4" xfId="31003"/>
    <cellStyle name="Вычисление 2 3 4 6 3 5" xfId="31004"/>
    <cellStyle name="Вычисление 2 3 4 6 3 6" xfId="31005"/>
    <cellStyle name="Вычисление 2 3 4 6 3 7" xfId="31006"/>
    <cellStyle name="Вычисление 2 3 4 6 4" xfId="31007"/>
    <cellStyle name="Вычисление 2 3 4 6 5" xfId="31008"/>
    <cellStyle name="Вычисление 2 3 4 6 6" xfId="31009"/>
    <cellStyle name="Вычисление 2 3 4 6 7" xfId="31010"/>
    <cellStyle name="Вычисление 2 3 4 6 8" xfId="31011"/>
    <cellStyle name="Вычисление 2 3 4 6 9" xfId="31012"/>
    <cellStyle name="Вычисление 2 3 4 7" xfId="31013"/>
    <cellStyle name="Вычисление 2 3 4 7 2" xfId="31014"/>
    <cellStyle name="Вычисление 2 3 4 7 3" xfId="31015"/>
    <cellStyle name="Вычисление 2 3 4 7 4" xfId="31016"/>
    <cellStyle name="Вычисление 2 3 4 7 5" xfId="31017"/>
    <cellStyle name="Вычисление 2 3 4 7 6" xfId="31018"/>
    <cellStyle name="Вычисление 2 3 4 7 7" xfId="31019"/>
    <cellStyle name="Вычисление 2 3 4 8" xfId="31020"/>
    <cellStyle name="Вычисление 2 3 4 8 2" xfId="31021"/>
    <cellStyle name="Вычисление 2 3 4 8 3" xfId="31022"/>
    <cellStyle name="Вычисление 2 3 4 8 4" xfId="31023"/>
    <cellStyle name="Вычисление 2 3 4 8 5" xfId="31024"/>
    <cellStyle name="Вычисление 2 3 4 8 6" xfId="31025"/>
    <cellStyle name="Вычисление 2 3 4 8 7" xfId="31026"/>
    <cellStyle name="Вычисление 2 3 4 9" xfId="31027"/>
    <cellStyle name="Вычисление 2 3 5" xfId="31028"/>
    <cellStyle name="Вычисление 2 3 5 10" xfId="31029"/>
    <cellStyle name="Вычисление 2 3 5 11" xfId="31030"/>
    <cellStyle name="Вычисление 2 3 5 12" xfId="31031"/>
    <cellStyle name="Вычисление 2 3 5 13" xfId="31032"/>
    <cellStyle name="Вычисление 2 3 5 14" xfId="31033"/>
    <cellStyle name="Вычисление 2 3 5 2" xfId="31034"/>
    <cellStyle name="Вычисление 2 3 5 2 10" xfId="31035"/>
    <cellStyle name="Вычисление 2 3 5 2 2" xfId="31036"/>
    <cellStyle name="Вычисление 2 3 5 2 2 2" xfId="31037"/>
    <cellStyle name="Вычисление 2 3 5 2 2 3" xfId="31038"/>
    <cellStyle name="Вычисление 2 3 5 2 2 4" xfId="31039"/>
    <cellStyle name="Вычисление 2 3 5 2 2 5" xfId="31040"/>
    <cellStyle name="Вычисление 2 3 5 2 2 6" xfId="31041"/>
    <cellStyle name="Вычисление 2 3 5 2 2 7" xfId="31042"/>
    <cellStyle name="Вычисление 2 3 5 2 3" xfId="31043"/>
    <cellStyle name="Вычисление 2 3 5 2 3 2" xfId="31044"/>
    <cellStyle name="Вычисление 2 3 5 2 3 3" xfId="31045"/>
    <cellStyle name="Вычисление 2 3 5 2 3 4" xfId="31046"/>
    <cellStyle name="Вычисление 2 3 5 2 3 5" xfId="31047"/>
    <cellStyle name="Вычисление 2 3 5 2 3 6" xfId="31048"/>
    <cellStyle name="Вычисление 2 3 5 2 3 7" xfId="31049"/>
    <cellStyle name="Вычисление 2 3 5 2 4" xfId="31050"/>
    <cellStyle name="Вычисление 2 3 5 2 5" xfId="31051"/>
    <cellStyle name="Вычисление 2 3 5 2 6" xfId="31052"/>
    <cellStyle name="Вычисление 2 3 5 2 7" xfId="31053"/>
    <cellStyle name="Вычисление 2 3 5 2 8" xfId="31054"/>
    <cellStyle name="Вычисление 2 3 5 2 9" xfId="31055"/>
    <cellStyle name="Вычисление 2 3 5 3" xfId="31056"/>
    <cellStyle name="Вычисление 2 3 5 3 2" xfId="31057"/>
    <cellStyle name="Вычисление 2 3 5 3 3" xfId="31058"/>
    <cellStyle name="Вычисление 2 3 5 3 4" xfId="31059"/>
    <cellStyle name="Вычисление 2 3 5 3 5" xfId="31060"/>
    <cellStyle name="Вычисление 2 3 5 3 6" xfId="31061"/>
    <cellStyle name="Вычисление 2 3 5 3 7" xfId="31062"/>
    <cellStyle name="Вычисление 2 3 5 4" xfId="31063"/>
    <cellStyle name="Вычисление 2 3 5 4 2" xfId="31064"/>
    <cellStyle name="Вычисление 2 3 5 4 3" xfId="31065"/>
    <cellStyle name="Вычисление 2 3 5 4 4" xfId="31066"/>
    <cellStyle name="Вычисление 2 3 5 4 5" xfId="31067"/>
    <cellStyle name="Вычисление 2 3 5 4 6" xfId="31068"/>
    <cellStyle name="Вычисление 2 3 5 4 7" xfId="31069"/>
    <cellStyle name="Вычисление 2 3 5 5" xfId="31070"/>
    <cellStyle name="Вычисление 2 3 5 6" xfId="31071"/>
    <cellStyle name="Вычисление 2 3 5 7" xfId="31072"/>
    <cellStyle name="Вычисление 2 3 5 8" xfId="31073"/>
    <cellStyle name="Вычисление 2 3 5 9" xfId="31074"/>
    <cellStyle name="Вычисление 2 3 6" xfId="31075"/>
    <cellStyle name="Вычисление 2 3 6 10" xfId="31076"/>
    <cellStyle name="Вычисление 2 3 6 2" xfId="31077"/>
    <cellStyle name="Вычисление 2 3 6 2 2" xfId="31078"/>
    <cellStyle name="Вычисление 2 3 6 2 3" xfId="31079"/>
    <cellStyle name="Вычисление 2 3 6 2 4" xfId="31080"/>
    <cellStyle name="Вычисление 2 3 6 2 5" xfId="31081"/>
    <cellStyle name="Вычисление 2 3 6 2 6" xfId="31082"/>
    <cellStyle name="Вычисление 2 3 6 2 7" xfId="31083"/>
    <cellStyle name="Вычисление 2 3 6 3" xfId="31084"/>
    <cellStyle name="Вычисление 2 3 6 3 2" xfId="31085"/>
    <cellStyle name="Вычисление 2 3 6 3 3" xfId="31086"/>
    <cellStyle name="Вычисление 2 3 6 3 4" xfId="31087"/>
    <cellStyle name="Вычисление 2 3 6 3 5" xfId="31088"/>
    <cellStyle name="Вычисление 2 3 6 3 6" xfId="31089"/>
    <cellStyle name="Вычисление 2 3 6 3 7" xfId="31090"/>
    <cellStyle name="Вычисление 2 3 6 4" xfId="31091"/>
    <cellStyle name="Вычисление 2 3 6 5" xfId="31092"/>
    <cellStyle name="Вычисление 2 3 6 6" xfId="31093"/>
    <cellStyle name="Вычисление 2 3 6 7" xfId="31094"/>
    <cellStyle name="Вычисление 2 3 6 8" xfId="31095"/>
    <cellStyle name="Вычисление 2 3 6 9" xfId="31096"/>
    <cellStyle name="Вычисление 2 3 7" xfId="31097"/>
    <cellStyle name="Вычисление 2 3 8" xfId="31098"/>
    <cellStyle name="Вычисление 2 3 9" xfId="31099"/>
    <cellStyle name="Вычисление 2 4" xfId="31100"/>
    <cellStyle name="Вычисление 2 4 10" xfId="31101"/>
    <cellStyle name="Вычисление 2 4 11" xfId="31102"/>
    <cellStyle name="Вычисление 2 4 12" xfId="31103"/>
    <cellStyle name="Вычисление 2 4 13" xfId="31104"/>
    <cellStyle name="Вычисление 2 4 14" xfId="31105"/>
    <cellStyle name="Вычисление 2 4 15" xfId="31106"/>
    <cellStyle name="Вычисление 2 4 16" xfId="31107"/>
    <cellStyle name="Вычисление 2 4 17" xfId="31108"/>
    <cellStyle name="Вычисление 2 4 18" xfId="31109"/>
    <cellStyle name="Вычисление 2 4 2" xfId="31110"/>
    <cellStyle name="Вычисление 2 4 2 10" xfId="31111"/>
    <cellStyle name="Вычисление 2 4 2 11" xfId="31112"/>
    <cellStyle name="Вычисление 2 4 2 12" xfId="31113"/>
    <cellStyle name="Вычисление 2 4 2 13" xfId="31114"/>
    <cellStyle name="Вычисление 2 4 2 14" xfId="31115"/>
    <cellStyle name="Вычисление 2 4 2 2" xfId="31116"/>
    <cellStyle name="Вычисление 2 4 2 2 10" xfId="31117"/>
    <cellStyle name="Вычисление 2 4 2 2 2" xfId="31118"/>
    <cellStyle name="Вычисление 2 4 2 2 2 2" xfId="31119"/>
    <cellStyle name="Вычисление 2 4 2 2 2 3" xfId="31120"/>
    <cellStyle name="Вычисление 2 4 2 2 2 4" xfId="31121"/>
    <cellStyle name="Вычисление 2 4 2 2 2 5" xfId="31122"/>
    <cellStyle name="Вычисление 2 4 2 2 2 6" xfId="31123"/>
    <cellStyle name="Вычисление 2 4 2 2 2 7" xfId="31124"/>
    <cellStyle name="Вычисление 2 4 2 2 3" xfId="31125"/>
    <cellStyle name="Вычисление 2 4 2 2 3 2" xfId="31126"/>
    <cellStyle name="Вычисление 2 4 2 2 3 3" xfId="31127"/>
    <cellStyle name="Вычисление 2 4 2 2 3 4" xfId="31128"/>
    <cellStyle name="Вычисление 2 4 2 2 3 5" xfId="31129"/>
    <cellStyle name="Вычисление 2 4 2 2 3 6" xfId="31130"/>
    <cellStyle name="Вычисление 2 4 2 2 3 7" xfId="31131"/>
    <cellStyle name="Вычисление 2 4 2 2 4" xfId="31132"/>
    <cellStyle name="Вычисление 2 4 2 2 5" xfId="31133"/>
    <cellStyle name="Вычисление 2 4 2 2 6" xfId="31134"/>
    <cellStyle name="Вычисление 2 4 2 2 7" xfId="31135"/>
    <cellStyle name="Вычисление 2 4 2 2 8" xfId="31136"/>
    <cellStyle name="Вычисление 2 4 2 2 9" xfId="31137"/>
    <cellStyle name="Вычисление 2 4 2 3" xfId="31138"/>
    <cellStyle name="Вычисление 2 4 2 3 2" xfId="31139"/>
    <cellStyle name="Вычисление 2 4 2 3 3" xfId="31140"/>
    <cellStyle name="Вычисление 2 4 2 3 4" xfId="31141"/>
    <cellStyle name="Вычисление 2 4 2 3 5" xfId="31142"/>
    <cellStyle name="Вычисление 2 4 2 3 6" xfId="31143"/>
    <cellStyle name="Вычисление 2 4 2 3 7" xfId="31144"/>
    <cellStyle name="Вычисление 2 4 2 4" xfId="31145"/>
    <cellStyle name="Вычисление 2 4 2 4 2" xfId="31146"/>
    <cellStyle name="Вычисление 2 4 2 4 3" xfId="31147"/>
    <cellStyle name="Вычисление 2 4 2 4 4" xfId="31148"/>
    <cellStyle name="Вычисление 2 4 2 4 5" xfId="31149"/>
    <cellStyle name="Вычисление 2 4 2 4 6" xfId="31150"/>
    <cellStyle name="Вычисление 2 4 2 4 7" xfId="31151"/>
    <cellStyle name="Вычисление 2 4 2 5" xfId="31152"/>
    <cellStyle name="Вычисление 2 4 2 6" xfId="31153"/>
    <cellStyle name="Вычисление 2 4 2 7" xfId="31154"/>
    <cellStyle name="Вычисление 2 4 2 8" xfId="31155"/>
    <cellStyle name="Вычисление 2 4 2 9" xfId="31156"/>
    <cellStyle name="Вычисление 2 4 3" xfId="31157"/>
    <cellStyle name="Вычисление 2 4 3 10" xfId="31158"/>
    <cellStyle name="Вычисление 2 4 3 11" xfId="31159"/>
    <cellStyle name="Вычисление 2 4 3 12" xfId="31160"/>
    <cellStyle name="Вычисление 2 4 3 13" xfId="31161"/>
    <cellStyle name="Вычисление 2 4 3 14" xfId="31162"/>
    <cellStyle name="Вычисление 2 4 3 2" xfId="31163"/>
    <cellStyle name="Вычисление 2 4 3 2 10" xfId="31164"/>
    <cellStyle name="Вычисление 2 4 3 2 2" xfId="31165"/>
    <cellStyle name="Вычисление 2 4 3 2 2 2" xfId="31166"/>
    <cellStyle name="Вычисление 2 4 3 2 2 3" xfId="31167"/>
    <cellStyle name="Вычисление 2 4 3 2 2 4" xfId="31168"/>
    <cellStyle name="Вычисление 2 4 3 2 2 5" xfId="31169"/>
    <cellStyle name="Вычисление 2 4 3 2 2 6" xfId="31170"/>
    <cellStyle name="Вычисление 2 4 3 2 2 7" xfId="31171"/>
    <cellStyle name="Вычисление 2 4 3 2 3" xfId="31172"/>
    <cellStyle name="Вычисление 2 4 3 2 3 2" xfId="31173"/>
    <cellStyle name="Вычисление 2 4 3 2 3 3" xfId="31174"/>
    <cellStyle name="Вычисление 2 4 3 2 3 4" xfId="31175"/>
    <cellStyle name="Вычисление 2 4 3 2 3 5" xfId="31176"/>
    <cellStyle name="Вычисление 2 4 3 2 3 6" xfId="31177"/>
    <cellStyle name="Вычисление 2 4 3 2 3 7" xfId="31178"/>
    <cellStyle name="Вычисление 2 4 3 2 4" xfId="31179"/>
    <cellStyle name="Вычисление 2 4 3 2 5" xfId="31180"/>
    <cellStyle name="Вычисление 2 4 3 2 6" xfId="31181"/>
    <cellStyle name="Вычисление 2 4 3 2 7" xfId="31182"/>
    <cellStyle name="Вычисление 2 4 3 2 8" xfId="31183"/>
    <cellStyle name="Вычисление 2 4 3 2 9" xfId="31184"/>
    <cellStyle name="Вычисление 2 4 3 3" xfId="31185"/>
    <cellStyle name="Вычисление 2 4 3 3 2" xfId="31186"/>
    <cellStyle name="Вычисление 2 4 3 3 3" xfId="31187"/>
    <cellStyle name="Вычисление 2 4 3 3 4" xfId="31188"/>
    <cellStyle name="Вычисление 2 4 3 3 5" xfId="31189"/>
    <cellStyle name="Вычисление 2 4 3 3 6" xfId="31190"/>
    <cellStyle name="Вычисление 2 4 3 3 7" xfId="31191"/>
    <cellStyle name="Вычисление 2 4 3 4" xfId="31192"/>
    <cellStyle name="Вычисление 2 4 3 4 2" xfId="31193"/>
    <cellStyle name="Вычисление 2 4 3 4 3" xfId="31194"/>
    <cellStyle name="Вычисление 2 4 3 4 4" xfId="31195"/>
    <cellStyle name="Вычисление 2 4 3 4 5" xfId="31196"/>
    <cellStyle name="Вычисление 2 4 3 4 6" xfId="31197"/>
    <cellStyle name="Вычисление 2 4 3 4 7" xfId="31198"/>
    <cellStyle name="Вычисление 2 4 3 5" xfId="31199"/>
    <cellStyle name="Вычисление 2 4 3 6" xfId="31200"/>
    <cellStyle name="Вычисление 2 4 3 7" xfId="31201"/>
    <cellStyle name="Вычисление 2 4 3 8" xfId="31202"/>
    <cellStyle name="Вычисление 2 4 3 9" xfId="31203"/>
    <cellStyle name="Вычисление 2 4 4" xfId="31204"/>
    <cellStyle name="Вычисление 2 4 4 10" xfId="31205"/>
    <cellStyle name="Вычисление 2 4 4 11" xfId="31206"/>
    <cellStyle name="Вычисление 2 4 4 12" xfId="31207"/>
    <cellStyle name="Вычисление 2 4 4 13" xfId="31208"/>
    <cellStyle name="Вычисление 2 4 4 14" xfId="31209"/>
    <cellStyle name="Вычисление 2 4 4 2" xfId="31210"/>
    <cellStyle name="Вычисление 2 4 4 2 10" xfId="31211"/>
    <cellStyle name="Вычисление 2 4 4 2 2" xfId="31212"/>
    <cellStyle name="Вычисление 2 4 4 2 2 2" xfId="31213"/>
    <cellStyle name="Вычисление 2 4 4 2 2 3" xfId="31214"/>
    <cellStyle name="Вычисление 2 4 4 2 2 4" xfId="31215"/>
    <cellStyle name="Вычисление 2 4 4 2 2 5" xfId="31216"/>
    <cellStyle name="Вычисление 2 4 4 2 2 6" xfId="31217"/>
    <cellStyle name="Вычисление 2 4 4 2 2 7" xfId="31218"/>
    <cellStyle name="Вычисление 2 4 4 2 3" xfId="31219"/>
    <cellStyle name="Вычисление 2 4 4 2 3 2" xfId="31220"/>
    <cellStyle name="Вычисление 2 4 4 2 3 3" xfId="31221"/>
    <cellStyle name="Вычисление 2 4 4 2 3 4" xfId="31222"/>
    <cellStyle name="Вычисление 2 4 4 2 3 5" xfId="31223"/>
    <cellStyle name="Вычисление 2 4 4 2 3 6" xfId="31224"/>
    <cellStyle name="Вычисление 2 4 4 2 3 7" xfId="31225"/>
    <cellStyle name="Вычисление 2 4 4 2 4" xfId="31226"/>
    <cellStyle name="Вычисление 2 4 4 2 5" xfId="31227"/>
    <cellStyle name="Вычисление 2 4 4 2 6" xfId="31228"/>
    <cellStyle name="Вычисление 2 4 4 2 7" xfId="31229"/>
    <cellStyle name="Вычисление 2 4 4 2 8" xfId="31230"/>
    <cellStyle name="Вычисление 2 4 4 2 9" xfId="31231"/>
    <cellStyle name="Вычисление 2 4 4 3" xfId="31232"/>
    <cellStyle name="Вычисление 2 4 4 3 2" xfId="31233"/>
    <cellStyle name="Вычисление 2 4 4 3 3" xfId="31234"/>
    <cellStyle name="Вычисление 2 4 4 3 4" xfId="31235"/>
    <cellStyle name="Вычисление 2 4 4 3 5" xfId="31236"/>
    <cellStyle name="Вычисление 2 4 4 3 6" xfId="31237"/>
    <cellStyle name="Вычисление 2 4 4 3 7" xfId="31238"/>
    <cellStyle name="Вычисление 2 4 4 4" xfId="31239"/>
    <cellStyle name="Вычисление 2 4 4 4 2" xfId="31240"/>
    <cellStyle name="Вычисление 2 4 4 4 3" xfId="31241"/>
    <cellStyle name="Вычисление 2 4 4 4 4" xfId="31242"/>
    <cellStyle name="Вычисление 2 4 4 4 5" xfId="31243"/>
    <cellStyle name="Вычисление 2 4 4 4 6" xfId="31244"/>
    <cellStyle name="Вычисление 2 4 4 4 7" xfId="31245"/>
    <cellStyle name="Вычисление 2 4 4 5" xfId="31246"/>
    <cellStyle name="Вычисление 2 4 4 6" xfId="31247"/>
    <cellStyle name="Вычисление 2 4 4 7" xfId="31248"/>
    <cellStyle name="Вычисление 2 4 4 8" xfId="31249"/>
    <cellStyle name="Вычисление 2 4 4 9" xfId="31250"/>
    <cellStyle name="Вычисление 2 4 5" xfId="31251"/>
    <cellStyle name="Вычисление 2 4 5 10" xfId="31252"/>
    <cellStyle name="Вычисление 2 4 5 11" xfId="31253"/>
    <cellStyle name="Вычисление 2 4 5 12" xfId="31254"/>
    <cellStyle name="Вычисление 2 4 5 13" xfId="31255"/>
    <cellStyle name="Вычисление 2 4 5 14" xfId="31256"/>
    <cellStyle name="Вычисление 2 4 5 2" xfId="31257"/>
    <cellStyle name="Вычисление 2 4 5 2 10" xfId="31258"/>
    <cellStyle name="Вычисление 2 4 5 2 2" xfId="31259"/>
    <cellStyle name="Вычисление 2 4 5 2 2 2" xfId="31260"/>
    <cellStyle name="Вычисление 2 4 5 2 2 3" xfId="31261"/>
    <cellStyle name="Вычисление 2 4 5 2 2 4" xfId="31262"/>
    <cellStyle name="Вычисление 2 4 5 2 2 5" xfId="31263"/>
    <cellStyle name="Вычисление 2 4 5 2 2 6" xfId="31264"/>
    <cellStyle name="Вычисление 2 4 5 2 2 7" xfId="31265"/>
    <cellStyle name="Вычисление 2 4 5 2 3" xfId="31266"/>
    <cellStyle name="Вычисление 2 4 5 2 3 2" xfId="31267"/>
    <cellStyle name="Вычисление 2 4 5 2 3 3" xfId="31268"/>
    <cellStyle name="Вычисление 2 4 5 2 3 4" xfId="31269"/>
    <cellStyle name="Вычисление 2 4 5 2 3 5" xfId="31270"/>
    <cellStyle name="Вычисление 2 4 5 2 3 6" xfId="31271"/>
    <cellStyle name="Вычисление 2 4 5 2 3 7" xfId="31272"/>
    <cellStyle name="Вычисление 2 4 5 2 4" xfId="31273"/>
    <cellStyle name="Вычисление 2 4 5 2 5" xfId="31274"/>
    <cellStyle name="Вычисление 2 4 5 2 6" xfId="31275"/>
    <cellStyle name="Вычисление 2 4 5 2 7" xfId="31276"/>
    <cellStyle name="Вычисление 2 4 5 2 8" xfId="31277"/>
    <cellStyle name="Вычисление 2 4 5 2 9" xfId="31278"/>
    <cellStyle name="Вычисление 2 4 5 3" xfId="31279"/>
    <cellStyle name="Вычисление 2 4 5 3 2" xfId="31280"/>
    <cellStyle name="Вычисление 2 4 5 3 3" xfId="31281"/>
    <cellStyle name="Вычисление 2 4 5 3 4" xfId="31282"/>
    <cellStyle name="Вычисление 2 4 5 3 5" xfId="31283"/>
    <cellStyle name="Вычисление 2 4 5 3 6" xfId="31284"/>
    <cellStyle name="Вычисление 2 4 5 3 7" xfId="31285"/>
    <cellStyle name="Вычисление 2 4 5 4" xfId="31286"/>
    <cellStyle name="Вычисление 2 4 5 4 2" xfId="31287"/>
    <cellStyle name="Вычисление 2 4 5 4 3" xfId="31288"/>
    <cellStyle name="Вычисление 2 4 5 4 4" xfId="31289"/>
    <cellStyle name="Вычисление 2 4 5 4 5" xfId="31290"/>
    <cellStyle name="Вычисление 2 4 5 4 6" xfId="31291"/>
    <cellStyle name="Вычисление 2 4 5 4 7" xfId="31292"/>
    <cellStyle name="Вычисление 2 4 5 5" xfId="31293"/>
    <cellStyle name="Вычисление 2 4 5 6" xfId="31294"/>
    <cellStyle name="Вычисление 2 4 5 7" xfId="31295"/>
    <cellStyle name="Вычисление 2 4 5 8" xfId="31296"/>
    <cellStyle name="Вычисление 2 4 5 9" xfId="31297"/>
    <cellStyle name="Вычисление 2 4 6" xfId="31298"/>
    <cellStyle name="Вычисление 2 4 6 10" xfId="31299"/>
    <cellStyle name="Вычисление 2 4 6 2" xfId="31300"/>
    <cellStyle name="Вычисление 2 4 6 2 2" xfId="31301"/>
    <cellStyle name="Вычисление 2 4 6 2 3" xfId="31302"/>
    <cellStyle name="Вычисление 2 4 6 2 4" xfId="31303"/>
    <cellStyle name="Вычисление 2 4 6 2 5" xfId="31304"/>
    <cellStyle name="Вычисление 2 4 6 2 6" xfId="31305"/>
    <cellStyle name="Вычисление 2 4 6 2 7" xfId="31306"/>
    <cellStyle name="Вычисление 2 4 6 3" xfId="31307"/>
    <cellStyle name="Вычисление 2 4 6 3 2" xfId="31308"/>
    <cellStyle name="Вычисление 2 4 6 3 3" xfId="31309"/>
    <cellStyle name="Вычисление 2 4 6 3 4" xfId="31310"/>
    <cellStyle name="Вычисление 2 4 6 3 5" xfId="31311"/>
    <cellStyle name="Вычисление 2 4 6 3 6" xfId="31312"/>
    <cellStyle name="Вычисление 2 4 6 3 7" xfId="31313"/>
    <cellStyle name="Вычисление 2 4 6 4" xfId="31314"/>
    <cellStyle name="Вычисление 2 4 6 5" xfId="31315"/>
    <cellStyle name="Вычисление 2 4 6 6" xfId="31316"/>
    <cellStyle name="Вычисление 2 4 6 7" xfId="31317"/>
    <cellStyle name="Вычисление 2 4 6 8" xfId="31318"/>
    <cellStyle name="Вычисление 2 4 6 9" xfId="31319"/>
    <cellStyle name="Вычисление 2 4 7" xfId="31320"/>
    <cellStyle name="Вычисление 2 4 7 2" xfId="31321"/>
    <cellStyle name="Вычисление 2 4 7 3" xfId="31322"/>
    <cellStyle name="Вычисление 2 4 7 4" xfId="31323"/>
    <cellStyle name="Вычисление 2 4 7 5" xfId="31324"/>
    <cellStyle name="Вычисление 2 4 7 6" xfId="31325"/>
    <cellStyle name="Вычисление 2 4 7 7" xfId="31326"/>
    <cellStyle name="Вычисление 2 4 8" xfId="31327"/>
    <cellStyle name="Вычисление 2 4 8 2" xfId="31328"/>
    <cellStyle name="Вычисление 2 4 8 3" xfId="31329"/>
    <cellStyle name="Вычисление 2 4 8 4" xfId="31330"/>
    <cellStyle name="Вычисление 2 4 8 5" xfId="31331"/>
    <cellStyle name="Вычисление 2 4 8 6" xfId="31332"/>
    <cellStyle name="Вычисление 2 4 8 7" xfId="31333"/>
    <cellStyle name="Вычисление 2 4 9" xfId="31334"/>
    <cellStyle name="Вычисление 2 5" xfId="31335"/>
    <cellStyle name="Вычисление 2 5 10" xfId="31336"/>
    <cellStyle name="Вычисление 2 5 11" xfId="31337"/>
    <cellStyle name="Вычисление 2 5 12" xfId="31338"/>
    <cellStyle name="Вычисление 2 5 13" xfId="31339"/>
    <cellStyle name="Вычисление 2 5 14" xfId="31340"/>
    <cellStyle name="Вычисление 2 5 15" xfId="31341"/>
    <cellStyle name="Вычисление 2 5 2" xfId="31342"/>
    <cellStyle name="Вычисление 2 5 2 10" xfId="31343"/>
    <cellStyle name="Вычисление 2 5 2 11" xfId="31344"/>
    <cellStyle name="Вычисление 2 5 2 12" xfId="31345"/>
    <cellStyle name="Вычисление 2 5 2 13" xfId="31346"/>
    <cellStyle name="Вычисление 2 5 2 14" xfId="31347"/>
    <cellStyle name="Вычисление 2 5 2 2" xfId="31348"/>
    <cellStyle name="Вычисление 2 5 2 2 10" xfId="31349"/>
    <cellStyle name="Вычисление 2 5 2 2 2" xfId="31350"/>
    <cellStyle name="Вычисление 2 5 2 2 2 2" xfId="31351"/>
    <cellStyle name="Вычисление 2 5 2 2 2 3" xfId="31352"/>
    <cellStyle name="Вычисление 2 5 2 2 2 4" xfId="31353"/>
    <cellStyle name="Вычисление 2 5 2 2 2 5" xfId="31354"/>
    <cellStyle name="Вычисление 2 5 2 2 2 6" xfId="31355"/>
    <cellStyle name="Вычисление 2 5 2 2 2 7" xfId="31356"/>
    <cellStyle name="Вычисление 2 5 2 2 3" xfId="31357"/>
    <cellStyle name="Вычисление 2 5 2 2 3 2" xfId="31358"/>
    <cellStyle name="Вычисление 2 5 2 2 3 3" xfId="31359"/>
    <cellStyle name="Вычисление 2 5 2 2 3 4" xfId="31360"/>
    <cellStyle name="Вычисление 2 5 2 2 3 5" xfId="31361"/>
    <cellStyle name="Вычисление 2 5 2 2 3 6" xfId="31362"/>
    <cellStyle name="Вычисление 2 5 2 2 3 7" xfId="31363"/>
    <cellStyle name="Вычисление 2 5 2 2 4" xfId="31364"/>
    <cellStyle name="Вычисление 2 5 2 2 5" xfId="31365"/>
    <cellStyle name="Вычисление 2 5 2 2 6" xfId="31366"/>
    <cellStyle name="Вычисление 2 5 2 2 7" xfId="31367"/>
    <cellStyle name="Вычисление 2 5 2 2 8" xfId="31368"/>
    <cellStyle name="Вычисление 2 5 2 2 9" xfId="31369"/>
    <cellStyle name="Вычисление 2 5 2 3" xfId="31370"/>
    <cellStyle name="Вычисление 2 5 2 3 2" xfId="31371"/>
    <cellStyle name="Вычисление 2 5 2 3 3" xfId="31372"/>
    <cellStyle name="Вычисление 2 5 2 3 4" xfId="31373"/>
    <cellStyle name="Вычисление 2 5 2 3 5" xfId="31374"/>
    <cellStyle name="Вычисление 2 5 2 3 6" xfId="31375"/>
    <cellStyle name="Вычисление 2 5 2 3 7" xfId="31376"/>
    <cellStyle name="Вычисление 2 5 2 4" xfId="31377"/>
    <cellStyle name="Вычисление 2 5 2 4 2" xfId="31378"/>
    <cellStyle name="Вычисление 2 5 2 4 3" xfId="31379"/>
    <cellStyle name="Вычисление 2 5 2 4 4" xfId="31380"/>
    <cellStyle name="Вычисление 2 5 2 4 5" xfId="31381"/>
    <cellStyle name="Вычисление 2 5 2 4 6" xfId="31382"/>
    <cellStyle name="Вычисление 2 5 2 4 7" xfId="31383"/>
    <cellStyle name="Вычисление 2 5 2 5" xfId="31384"/>
    <cellStyle name="Вычисление 2 5 2 6" xfId="31385"/>
    <cellStyle name="Вычисление 2 5 2 7" xfId="31386"/>
    <cellStyle name="Вычисление 2 5 2 8" xfId="31387"/>
    <cellStyle name="Вычисление 2 5 2 9" xfId="31388"/>
    <cellStyle name="Вычисление 2 5 3" xfId="31389"/>
    <cellStyle name="Вычисление 2 5 3 10" xfId="31390"/>
    <cellStyle name="Вычисление 2 5 3 11" xfId="31391"/>
    <cellStyle name="Вычисление 2 5 3 12" xfId="31392"/>
    <cellStyle name="Вычисление 2 5 3 13" xfId="31393"/>
    <cellStyle name="Вычисление 2 5 3 14" xfId="31394"/>
    <cellStyle name="Вычисление 2 5 3 2" xfId="31395"/>
    <cellStyle name="Вычисление 2 5 3 2 10" xfId="31396"/>
    <cellStyle name="Вычисление 2 5 3 2 2" xfId="31397"/>
    <cellStyle name="Вычисление 2 5 3 2 2 2" xfId="31398"/>
    <cellStyle name="Вычисление 2 5 3 2 2 3" xfId="31399"/>
    <cellStyle name="Вычисление 2 5 3 2 2 4" xfId="31400"/>
    <cellStyle name="Вычисление 2 5 3 2 2 5" xfId="31401"/>
    <cellStyle name="Вычисление 2 5 3 2 2 6" xfId="31402"/>
    <cellStyle name="Вычисление 2 5 3 2 2 7" xfId="31403"/>
    <cellStyle name="Вычисление 2 5 3 2 3" xfId="31404"/>
    <cellStyle name="Вычисление 2 5 3 2 3 2" xfId="31405"/>
    <cellStyle name="Вычисление 2 5 3 2 3 3" xfId="31406"/>
    <cellStyle name="Вычисление 2 5 3 2 3 4" xfId="31407"/>
    <cellStyle name="Вычисление 2 5 3 2 3 5" xfId="31408"/>
    <cellStyle name="Вычисление 2 5 3 2 3 6" xfId="31409"/>
    <cellStyle name="Вычисление 2 5 3 2 3 7" xfId="31410"/>
    <cellStyle name="Вычисление 2 5 3 2 4" xfId="31411"/>
    <cellStyle name="Вычисление 2 5 3 2 5" xfId="31412"/>
    <cellStyle name="Вычисление 2 5 3 2 6" xfId="31413"/>
    <cellStyle name="Вычисление 2 5 3 2 7" xfId="31414"/>
    <cellStyle name="Вычисление 2 5 3 2 8" xfId="31415"/>
    <cellStyle name="Вычисление 2 5 3 2 9" xfId="31416"/>
    <cellStyle name="Вычисление 2 5 3 3" xfId="31417"/>
    <cellStyle name="Вычисление 2 5 3 3 2" xfId="31418"/>
    <cellStyle name="Вычисление 2 5 3 3 3" xfId="31419"/>
    <cellStyle name="Вычисление 2 5 3 3 4" xfId="31420"/>
    <cellStyle name="Вычисление 2 5 3 3 5" xfId="31421"/>
    <cellStyle name="Вычисление 2 5 3 3 6" xfId="31422"/>
    <cellStyle name="Вычисление 2 5 3 3 7" xfId="31423"/>
    <cellStyle name="Вычисление 2 5 3 4" xfId="31424"/>
    <cellStyle name="Вычисление 2 5 3 4 2" xfId="31425"/>
    <cellStyle name="Вычисление 2 5 3 4 3" xfId="31426"/>
    <cellStyle name="Вычисление 2 5 3 4 4" xfId="31427"/>
    <cellStyle name="Вычисление 2 5 3 4 5" xfId="31428"/>
    <cellStyle name="Вычисление 2 5 3 4 6" xfId="31429"/>
    <cellStyle name="Вычисление 2 5 3 4 7" xfId="31430"/>
    <cellStyle name="Вычисление 2 5 3 5" xfId="31431"/>
    <cellStyle name="Вычисление 2 5 3 6" xfId="31432"/>
    <cellStyle name="Вычисление 2 5 3 7" xfId="31433"/>
    <cellStyle name="Вычисление 2 5 3 8" xfId="31434"/>
    <cellStyle name="Вычисление 2 5 3 9" xfId="31435"/>
    <cellStyle name="Вычисление 2 5 4" xfId="31436"/>
    <cellStyle name="Вычисление 2 5 4 10" xfId="31437"/>
    <cellStyle name="Вычисление 2 5 4 11" xfId="31438"/>
    <cellStyle name="Вычисление 2 5 4 12" xfId="31439"/>
    <cellStyle name="Вычисление 2 5 4 13" xfId="31440"/>
    <cellStyle name="Вычисление 2 5 4 14" xfId="31441"/>
    <cellStyle name="Вычисление 2 5 4 2" xfId="31442"/>
    <cellStyle name="Вычисление 2 5 4 2 10" xfId="31443"/>
    <cellStyle name="Вычисление 2 5 4 2 2" xfId="31444"/>
    <cellStyle name="Вычисление 2 5 4 2 2 2" xfId="31445"/>
    <cellStyle name="Вычисление 2 5 4 2 2 3" xfId="31446"/>
    <cellStyle name="Вычисление 2 5 4 2 2 4" xfId="31447"/>
    <cellStyle name="Вычисление 2 5 4 2 2 5" xfId="31448"/>
    <cellStyle name="Вычисление 2 5 4 2 2 6" xfId="31449"/>
    <cellStyle name="Вычисление 2 5 4 2 2 7" xfId="31450"/>
    <cellStyle name="Вычисление 2 5 4 2 3" xfId="31451"/>
    <cellStyle name="Вычисление 2 5 4 2 3 2" xfId="31452"/>
    <cellStyle name="Вычисление 2 5 4 2 3 3" xfId="31453"/>
    <cellStyle name="Вычисление 2 5 4 2 3 4" xfId="31454"/>
    <cellStyle name="Вычисление 2 5 4 2 3 5" xfId="31455"/>
    <cellStyle name="Вычисление 2 5 4 2 3 6" xfId="31456"/>
    <cellStyle name="Вычисление 2 5 4 2 3 7" xfId="31457"/>
    <cellStyle name="Вычисление 2 5 4 2 4" xfId="31458"/>
    <cellStyle name="Вычисление 2 5 4 2 5" xfId="31459"/>
    <cellStyle name="Вычисление 2 5 4 2 6" xfId="31460"/>
    <cellStyle name="Вычисление 2 5 4 2 7" xfId="31461"/>
    <cellStyle name="Вычисление 2 5 4 2 8" xfId="31462"/>
    <cellStyle name="Вычисление 2 5 4 2 9" xfId="31463"/>
    <cellStyle name="Вычисление 2 5 4 3" xfId="31464"/>
    <cellStyle name="Вычисление 2 5 4 3 2" xfId="31465"/>
    <cellStyle name="Вычисление 2 5 4 3 3" xfId="31466"/>
    <cellStyle name="Вычисление 2 5 4 3 4" xfId="31467"/>
    <cellStyle name="Вычисление 2 5 4 3 5" xfId="31468"/>
    <cellStyle name="Вычисление 2 5 4 3 6" xfId="31469"/>
    <cellStyle name="Вычисление 2 5 4 3 7" xfId="31470"/>
    <cellStyle name="Вычисление 2 5 4 4" xfId="31471"/>
    <cellStyle name="Вычисление 2 5 4 4 2" xfId="31472"/>
    <cellStyle name="Вычисление 2 5 4 4 3" xfId="31473"/>
    <cellStyle name="Вычисление 2 5 4 4 4" xfId="31474"/>
    <cellStyle name="Вычисление 2 5 4 4 5" xfId="31475"/>
    <cellStyle name="Вычисление 2 5 4 4 6" xfId="31476"/>
    <cellStyle name="Вычисление 2 5 4 4 7" xfId="31477"/>
    <cellStyle name="Вычисление 2 5 4 5" xfId="31478"/>
    <cellStyle name="Вычисление 2 5 4 6" xfId="31479"/>
    <cellStyle name="Вычисление 2 5 4 7" xfId="31480"/>
    <cellStyle name="Вычисление 2 5 4 8" xfId="31481"/>
    <cellStyle name="Вычисление 2 5 4 9" xfId="31482"/>
    <cellStyle name="Вычисление 2 5 5" xfId="31483"/>
    <cellStyle name="Вычисление 2 5 5 10" xfId="31484"/>
    <cellStyle name="Вычисление 2 5 5 11" xfId="31485"/>
    <cellStyle name="Вычисление 2 5 5 12" xfId="31486"/>
    <cellStyle name="Вычисление 2 5 5 13" xfId="31487"/>
    <cellStyle name="Вычисление 2 5 5 14" xfId="31488"/>
    <cellStyle name="Вычисление 2 5 5 2" xfId="31489"/>
    <cellStyle name="Вычисление 2 5 5 2 10" xfId="31490"/>
    <cellStyle name="Вычисление 2 5 5 2 2" xfId="31491"/>
    <cellStyle name="Вычисление 2 5 5 2 2 2" xfId="31492"/>
    <cellStyle name="Вычисление 2 5 5 2 2 3" xfId="31493"/>
    <cellStyle name="Вычисление 2 5 5 2 2 4" xfId="31494"/>
    <cellStyle name="Вычисление 2 5 5 2 2 5" xfId="31495"/>
    <cellStyle name="Вычисление 2 5 5 2 2 6" xfId="31496"/>
    <cellStyle name="Вычисление 2 5 5 2 2 7" xfId="31497"/>
    <cellStyle name="Вычисление 2 5 5 2 3" xfId="31498"/>
    <cellStyle name="Вычисление 2 5 5 2 3 2" xfId="31499"/>
    <cellStyle name="Вычисление 2 5 5 2 3 3" xfId="31500"/>
    <cellStyle name="Вычисление 2 5 5 2 3 4" xfId="31501"/>
    <cellStyle name="Вычисление 2 5 5 2 3 5" xfId="31502"/>
    <cellStyle name="Вычисление 2 5 5 2 3 6" xfId="31503"/>
    <cellStyle name="Вычисление 2 5 5 2 3 7" xfId="31504"/>
    <cellStyle name="Вычисление 2 5 5 2 4" xfId="31505"/>
    <cellStyle name="Вычисление 2 5 5 2 5" xfId="31506"/>
    <cellStyle name="Вычисление 2 5 5 2 6" xfId="31507"/>
    <cellStyle name="Вычисление 2 5 5 2 7" xfId="31508"/>
    <cellStyle name="Вычисление 2 5 5 2 8" xfId="31509"/>
    <cellStyle name="Вычисление 2 5 5 2 9" xfId="31510"/>
    <cellStyle name="Вычисление 2 5 5 3" xfId="31511"/>
    <cellStyle name="Вычисление 2 5 5 3 2" xfId="31512"/>
    <cellStyle name="Вычисление 2 5 5 3 3" xfId="31513"/>
    <cellStyle name="Вычисление 2 5 5 3 4" xfId="31514"/>
    <cellStyle name="Вычисление 2 5 5 3 5" xfId="31515"/>
    <cellStyle name="Вычисление 2 5 5 3 6" xfId="31516"/>
    <cellStyle name="Вычисление 2 5 5 3 7" xfId="31517"/>
    <cellStyle name="Вычисление 2 5 5 4" xfId="31518"/>
    <cellStyle name="Вычисление 2 5 5 4 2" xfId="31519"/>
    <cellStyle name="Вычисление 2 5 5 4 3" xfId="31520"/>
    <cellStyle name="Вычисление 2 5 5 4 4" xfId="31521"/>
    <cellStyle name="Вычисление 2 5 5 4 5" xfId="31522"/>
    <cellStyle name="Вычисление 2 5 5 4 6" xfId="31523"/>
    <cellStyle name="Вычисление 2 5 5 4 7" xfId="31524"/>
    <cellStyle name="Вычисление 2 5 5 5" xfId="31525"/>
    <cellStyle name="Вычисление 2 5 5 6" xfId="31526"/>
    <cellStyle name="Вычисление 2 5 5 7" xfId="31527"/>
    <cellStyle name="Вычисление 2 5 5 8" xfId="31528"/>
    <cellStyle name="Вычисление 2 5 5 9" xfId="31529"/>
    <cellStyle name="Вычисление 2 5 6" xfId="31530"/>
    <cellStyle name="Вычисление 2 5 6 10" xfId="31531"/>
    <cellStyle name="Вычисление 2 5 6 2" xfId="31532"/>
    <cellStyle name="Вычисление 2 5 6 2 2" xfId="31533"/>
    <cellStyle name="Вычисление 2 5 6 2 3" xfId="31534"/>
    <cellStyle name="Вычисление 2 5 6 2 4" xfId="31535"/>
    <cellStyle name="Вычисление 2 5 6 2 5" xfId="31536"/>
    <cellStyle name="Вычисление 2 5 6 2 6" xfId="31537"/>
    <cellStyle name="Вычисление 2 5 6 2 7" xfId="31538"/>
    <cellStyle name="Вычисление 2 5 6 3" xfId="31539"/>
    <cellStyle name="Вычисление 2 5 6 3 2" xfId="31540"/>
    <cellStyle name="Вычисление 2 5 6 3 3" xfId="31541"/>
    <cellStyle name="Вычисление 2 5 6 3 4" xfId="31542"/>
    <cellStyle name="Вычисление 2 5 6 3 5" xfId="31543"/>
    <cellStyle name="Вычисление 2 5 6 3 6" xfId="31544"/>
    <cellStyle name="Вычисление 2 5 6 3 7" xfId="31545"/>
    <cellStyle name="Вычисление 2 5 6 4" xfId="31546"/>
    <cellStyle name="Вычисление 2 5 6 5" xfId="31547"/>
    <cellStyle name="Вычисление 2 5 6 6" xfId="31548"/>
    <cellStyle name="Вычисление 2 5 6 7" xfId="31549"/>
    <cellStyle name="Вычисление 2 5 6 8" xfId="31550"/>
    <cellStyle name="Вычисление 2 5 6 9" xfId="31551"/>
    <cellStyle name="Вычисление 2 5 7" xfId="31552"/>
    <cellStyle name="Вычисление 2 5 7 2" xfId="31553"/>
    <cellStyle name="Вычисление 2 5 7 3" xfId="31554"/>
    <cellStyle name="Вычисление 2 5 7 4" xfId="31555"/>
    <cellStyle name="Вычисление 2 5 7 5" xfId="31556"/>
    <cellStyle name="Вычисление 2 5 7 6" xfId="31557"/>
    <cellStyle name="Вычисление 2 5 7 7" xfId="31558"/>
    <cellStyle name="Вычисление 2 5 8" xfId="31559"/>
    <cellStyle name="Вычисление 2 5 8 2" xfId="31560"/>
    <cellStyle name="Вычисление 2 5 8 3" xfId="31561"/>
    <cellStyle name="Вычисление 2 5 8 4" xfId="31562"/>
    <cellStyle name="Вычисление 2 5 8 5" xfId="31563"/>
    <cellStyle name="Вычисление 2 5 8 6" xfId="31564"/>
    <cellStyle name="Вычисление 2 5 8 7" xfId="31565"/>
    <cellStyle name="Вычисление 2 5 9" xfId="31566"/>
    <cellStyle name="Вычисление 2 6" xfId="31567"/>
    <cellStyle name="Вычисление 2 6 10" xfId="31568"/>
    <cellStyle name="Вычисление 2 6 11" xfId="31569"/>
    <cellStyle name="Вычисление 2 6 12" xfId="31570"/>
    <cellStyle name="Вычисление 2 6 13" xfId="31571"/>
    <cellStyle name="Вычисление 2 6 14" xfId="31572"/>
    <cellStyle name="Вычисление 2 6 15" xfId="31573"/>
    <cellStyle name="Вычисление 2 6 2" xfId="31574"/>
    <cellStyle name="Вычисление 2 6 2 10" xfId="31575"/>
    <cellStyle name="Вычисление 2 6 2 11" xfId="31576"/>
    <cellStyle name="Вычисление 2 6 2 12" xfId="31577"/>
    <cellStyle name="Вычисление 2 6 2 13" xfId="31578"/>
    <cellStyle name="Вычисление 2 6 2 14" xfId="31579"/>
    <cellStyle name="Вычисление 2 6 2 2" xfId="31580"/>
    <cellStyle name="Вычисление 2 6 2 2 10" xfId="31581"/>
    <cellStyle name="Вычисление 2 6 2 2 2" xfId="31582"/>
    <cellStyle name="Вычисление 2 6 2 2 2 2" xfId="31583"/>
    <cellStyle name="Вычисление 2 6 2 2 2 3" xfId="31584"/>
    <cellStyle name="Вычисление 2 6 2 2 2 4" xfId="31585"/>
    <cellStyle name="Вычисление 2 6 2 2 2 5" xfId="31586"/>
    <cellStyle name="Вычисление 2 6 2 2 2 6" xfId="31587"/>
    <cellStyle name="Вычисление 2 6 2 2 2 7" xfId="31588"/>
    <cellStyle name="Вычисление 2 6 2 2 3" xfId="31589"/>
    <cellStyle name="Вычисление 2 6 2 2 3 2" xfId="31590"/>
    <cellStyle name="Вычисление 2 6 2 2 3 3" xfId="31591"/>
    <cellStyle name="Вычисление 2 6 2 2 3 4" xfId="31592"/>
    <cellStyle name="Вычисление 2 6 2 2 3 5" xfId="31593"/>
    <cellStyle name="Вычисление 2 6 2 2 3 6" xfId="31594"/>
    <cellStyle name="Вычисление 2 6 2 2 3 7" xfId="31595"/>
    <cellStyle name="Вычисление 2 6 2 2 4" xfId="31596"/>
    <cellStyle name="Вычисление 2 6 2 2 5" xfId="31597"/>
    <cellStyle name="Вычисление 2 6 2 2 6" xfId="31598"/>
    <cellStyle name="Вычисление 2 6 2 2 7" xfId="31599"/>
    <cellStyle name="Вычисление 2 6 2 2 8" xfId="31600"/>
    <cellStyle name="Вычисление 2 6 2 2 9" xfId="31601"/>
    <cellStyle name="Вычисление 2 6 2 3" xfId="31602"/>
    <cellStyle name="Вычисление 2 6 2 3 2" xfId="31603"/>
    <cellStyle name="Вычисление 2 6 2 3 3" xfId="31604"/>
    <cellStyle name="Вычисление 2 6 2 3 4" xfId="31605"/>
    <cellStyle name="Вычисление 2 6 2 3 5" xfId="31606"/>
    <cellStyle name="Вычисление 2 6 2 3 6" xfId="31607"/>
    <cellStyle name="Вычисление 2 6 2 3 7" xfId="31608"/>
    <cellStyle name="Вычисление 2 6 2 4" xfId="31609"/>
    <cellStyle name="Вычисление 2 6 2 4 2" xfId="31610"/>
    <cellStyle name="Вычисление 2 6 2 4 3" xfId="31611"/>
    <cellStyle name="Вычисление 2 6 2 4 4" xfId="31612"/>
    <cellStyle name="Вычисление 2 6 2 4 5" xfId="31613"/>
    <cellStyle name="Вычисление 2 6 2 4 6" xfId="31614"/>
    <cellStyle name="Вычисление 2 6 2 4 7" xfId="31615"/>
    <cellStyle name="Вычисление 2 6 2 5" xfId="31616"/>
    <cellStyle name="Вычисление 2 6 2 6" xfId="31617"/>
    <cellStyle name="Вычисление 2 6 2 7" xfId="31618"/>
    <cellStyle name="Вычисление 2 6 2 8" xfId="31619"/>
    <cellStyle name="Вычисление 2 6 2 9" xfId="31620"/>
    <cellStyle name="Вычисление 2 6 3" xfId="31621"/>
    <cellStyle name="Вычисление 2 6 3 10" xfId="31622"/>
    <cellStyle name="Вычисление 2 6 3 11" xfId="31623"/>
    <cellStyle name="Вычисление 2 6 3 12" xfId="31624"/>
    <cellStyle name="Вычисление 2 6 3 13" xfId="31625"/>
    <cellStyle name="Вычисление 2 6 3 14" xfId="31626"/>
    <cellStyle name="Вычисление 2 6 3 2" xfId="31627"/>
    <cellStyle name="Вычисление 2 6 3 2 10" xfId="31628"/>
    <cellStyle name="Вычисление 2 6 3 2 2" xfId="31629"/>
    <cellStyle name="Вычисление 2 6 3 2 2 2" xfId="31630"/>
    <cellStyle name="Вычисление 2 6 3 2 2 3" xfId="31631"/>
    <cellStyle name="Вычисление 2 6 3 2 2 4" xfId="31632"/>
    <cellStyle name="Вычисление 2 6 3 2 2 5" xfId="31633"/>
    <cellStyle name="Вычисление 2 6 3 2 2 6" xfId="31634"/>
    <cellStyle name="Вычисление 2 6 3 2 2 7" xfId="31635"/>
    <cellStyle name="Вычисление 2 6 3 2 3" xfId="31636"/>
    <cellStyle name="Вычисление 2 6 3 2 3 2" xfId="31637"/>
    <cellStyle name="Вычисление 2 6 3 2 3 3" xfId="31638"/>
    <cellStyle name="Вычисление 2 6 3 2 3 4" xfId="31639"/>
    <cellStyle name="Вычисление 2 6 3 2 3 5" xfId="31640"/>
    <cellStyle name="Вычисление 2 6 3 2 3 6" xfId="31641"/>
    <cellStyle name="Вычисление 2 6 3 2 3 7" xfId="31642"/>
    <cellStyle name="Вычисление 2 6 3 2 4" xfId="31643"/>
    <cellStyle name="Вычисление 2 6 3 2 5" xfId="31644"/>
    <cellStyle name="Вычисление 2 6 3 2 6" xfId="31645"/>
    <cellStyle name="Вычисление 2 6 3 2 7" xfId="31646"/>
    <cellStyle name="Вычисление 2 6 3 2 8" xfId="31647"/>
    <cellStyle name="Вычисление 2 6 3 2 9" xfId="31648"/>
    <cellStyle name="Вычисление 2 6 3 3" xfId="31649"/>
    <cellStyle name="Вычисление 2 6 3 3 2" xfId="31650"/>
    <cellStyle name="Вычисление 2 6 3 3 3" xfId="31651"/>
    <cellStyle name="Вычисление 2 6 3 3 4" xfId="31652"/>
    <cellStyle name="Вычисление 2 6 3 3 5" xfId="31653"/>
    <cellStyle name="Вычисление 2 6 3 3 6" xfId="31654"/>
    <cellStyle name="Вычисление 2 6 3 3 7" xfId="31655"/>
    <cellStyle name="Вычисление 2 6 3 4" xfId="31656"/>
    <cellStyle name="Вычисление 2 6 3 4 2" xfId="31657"/>
    <cellStyle name="Вычисление 2 6 3 4 3" xfId="31658"/>
    <cellStyle name="Вычисление 2 6 3 4 4" xfId="31659"/>
    <cellStyle name="Вычисление 2 6 3 4 5" xfId="31660"/>
    <cellStyle name="Вычисление 2 6 3 4 6" xfId="31661"/>
    <cellStyle name="Вычисление 2 6 3 4 7" xfId="31662"/>
    <cellStyle name="Вычисление 2 6 3 5" xfId="31663"/>
    <cellStyle name="Вычисление 2 6 3 6" xfId="31664"/>
    <cellStyle name="Вычисление 2 6 3 7" xfId="31665"/>
    <cellStyle name="Вычисление 2 6 3 8" xfId="31666"/>
    <cellStyle name="Вычисление 2 6 3 9" xfId="31667"/>
    <cellStyle name="Вычисление 2 6 4" xfId="31668"/>
    <cellStyle name="Вычисление 2 6 4 10" xfId="31669"/>
    <cellStyle name="Вычисление 2 6 4 11" xfId="31670"/>
    <cellStyle name="Вычисление 2 6 4 12" xfId="31671"/>
    <cellStyle name="Вычисление 2 6 4 13" xfId="31672"/>
    <cellStyle name="Вычисление 2 6 4 14" xfId="31673"/>
    <cellStyle name="Вычисление 2 6 4 2" xfId="31674"/>
    <cellStyle name="Вычисление 2 6 4 2 10" xfId="31675"/>
    <cellStyle name="Вычисление 2 6 4 2 2" xfId="31676"/>
    <cellStyle name="Вычисление 2 6 4 2 2 2" xfId="31677"/>
    <cellStyle name="Вычисление 2 6 4 2 2 3" xfId="31678"/>
    <cellStyle name="Вычисление 2 6 4 2 2 4" xfId="31679"/>
    <cellStyle name="Вычисление 2 6 4 2 2 5" xfId="31680"/>
    <cellStyle name="Вычисление 2 6 4 2 2 6" xfId="31681"/>
    <cellStyle name="Вычисление 2 6 4 2 2 7" xfId="31682"/>
    <cellStyle name="Вычисление 2 6 4 2 3" xfId="31683"/>
    <cellStyle name="Вычисление 2 6 4 2 3 2" xfId="31684"/>
    <cellStyle name="Вычисление 2 6 4 2 3 3" xfId="31685"/>
    <cellStyle name="Вычисление 2 6 4 2 3 4" xfId="31686"/>
    <cellStyle name="Вычисление 2 6 4 2 3 5" xfId="31687"/>
    <cellStyle name="Вычисление 2 6 4 2 3 6" xfId="31688"/>
    <cellStyle name="Вычисление 2 6 4 2 3 7" xfId="31689"/>
    <cellStyle name="Вычисление 2 6 4 2 4" xfId="31690"/>
    <cellStyle name="Вычисление 2 6 4 2 5" xfId="31691"/>
    <cellStyle name="Вычисление 2 6 4 2 6" xfId="31692"/>
    <cellStyle name="Вычисление 2 6 4 2 7" xfId="31693"/>
    <cellStyle name="Вычисление 2 6 4 2 8" xfId="31694"/>
    <cellStyle name="Вычисление 2 6 4 2 9" xfId="31695"/>
    <cellStyle name="Вычисление 2 6 4 3" xfId="31696"/>
    <cellStyle name="Вычисление 2 6 4 3 2" xfId="31697"/>
    <cellStyle name="Вычисление 2 6 4 3 3" xfId="31698"/>
    <cellStyle name="Вычисление 2 6 4 3 4" xfId="31699"/>
    <cellStyle name="Вычисление 2 6 4 3 5" xfId="31700"/>
    <cellStyle name="Вычисление 2 6 4 3 6" xfId="31701"/>
    <cellStyle name="Вычисление 2 6 4 3 7" xfId="31702"/>
    <cellStyle name="Вычисление 2 6 4 4" xfId="31703"/>
    <cellStyle name="Вычисление 2 6 4 4 2" xfId="31704"/>
    <cellStyle name="Вычисление 2 6 4 4 3" xfId="31705"/>
    <cellStyle name="Вычисление 2 6 4 4 4" xfId="31706"/>
    <cellStyle name="Вычисление 2 6 4 4 5" xfId="31707"/>
    <cellStyle name="Вычисление 2 6 4 4 6" xfId="31708"/>
    <cellStyle name="Вычисление 2 6 4 4 7" xfId="31709"/>
    <cellStyle name="Вычисление 2 6 4 5" xfId="31710"/>
    <cellStyle name="Вычисление 2 6 4 6" xfId="31711"/>
    <cellStyle name="Вычисление 2 6 4 7" xfId="31712"/>
    <cellStyle name="Вычисление 2 6 4 8" xfId="31713"/>
    <cellStyle name="Вычисление 2 6 4 9" xfId="31714"/>
    <cellStyle name="Вычисление 2 6 5" xfId="31715"/>
    <cellStyle name="Вычисление 2 6 5 10" xfId="31716"/>
    <cellStyle name="Вычисление 2 6 5 11" xfId="31717"/>
    <cellStyle name="Вычисление 2 6 5 12" xfId="31718"/>
    <cellStyle name="Вычисление 2 6 5 13" xfId="31719"/>
    <cellStyle name="Вычисление 2 6 5 14" xfId="31720"/>
    <cellStyle name="Вычисление 2 6 5 2" xfId="31721"/>
    <cellStyle name="Вычисление 2 6 5 2 10" xfId="31722"/>
    <cellStyle name="Вычисление 2 6 5 2 2" xfId="31723"/>
    <cellStyle name="Вычисление 2 6 5 2 2 2" xfId="31724"/>
    <cellStyle name="Вычисление 2 6 5 2 2 3" xfId="31725"/>
    <cellStyle name="Вычисление 2 6 5 2 2 4" xfId="31726"/>
    <cellStyle name="Вычисление 2 6 5 2 2 5" xfId="31727"/>
    <cellStyle name="Вычисление 2 6 5 2 2 6" xfId="31728"/>
    <cellStyle name="Вычисление 2 6 5 2 2 7" xfId="31729"/>
    <cellStyle name="Вычисление 2 6 5 2 3" xfId="31730"/>
    <cellStyle name="Вычисление 2 6 5 2 3 2" xfId="31731"/>
    <cellStyle name="Вычисление 2 6 5 2 3 3" xfId="31732"/>
    <cellStyle name="Вычисление 2 6 5 2 3 4" xfId="31733"/>
    <cellStyle name="Вычисление 2 6 5 2 3 5" xfId="31734"/>
    <cellStyle name="Вычисление 2 6 5 2 3 6" xfId="31735"/>
    <cellStyle name="Вычисление 2 6 5 2 3 7" xfId="31736"/>
    <cellStyle name="Вычисление 2 6 5 2 4" xfId="31737"/>
    <cellStyle name="Вычисление 2 6 5 2 5" xfId="31738"/>
    <cellStyle name="Вычисление 2 6 5 2 6" xfId="31739"/>
    <cellStyle name="Вычисление 2 6 5 2 7" xfId="31740"/>
    <cellStyle name="Вычисление 2 6 5 2 8" xfId="31741"/>
    <cellStyle name="Вычисление 2 6 5 2 9" xfId="31742"/>
    <cellStyle name="Вычисление 2 6 5 3" xfId="31743"/>
    <cellStyle name="Вычисление 2 6 5 3 2" xfId="31744"/>
    <cellStyle name="Вычисление 2 6 5 3 3" xfId="31745"/>
    <cellStyle name="Вычисление 2 6 5 3 4" xfId="31746"/>
    <cellStyle name="Вычисление 2 6 5 3 5" xfId="31747"/>
    <cellStyle name="Вычисление 2 6 5 3 6" xfId="31748"/>
    <cellStyle name="Вычисление 2 6 5 3 7" xfId="31749"/>
    <cellStyle name="Вычисление 2 6 5 4" xfId="31750"/>
    <cellStyle name="Вычисление 2 6 5 4 2" xfId="31751"/>
    <cellStyle name="Вычисление 2 6 5 4 3" xfId="31752"/>
    <cellStyle name="Вычисление 2 6 5 4 4" xfId="31753"/>
    <cellStyle name="Вычисление 2 6 5 4 5" xfId="31754"/>
    <cellStyle name="Вычисление 2 6 5 4 6" xfId="31755"/>
    <cellStyle name="Вычисление 2 6 5 4 7" xfId="31756"/>
    <cellStyle name="Вычисление 2 6 5 5" xfId="31757"/>
    <cellStyle name="Вычисление 2 6 5 6" xfId="31758"/>
    <cellStyle name="Вычисление 2 6 5 7" xfId="31759"/>
    <cellStyle name="Вычисление 2 6 5 8" xfId="31760"/>
    <cellStyle name="Вычисление 2 6 5 9" xfId="31761"/>
    <cellStyle name="Вычисление 2 6 6" xfId="31762"/>
    <cellStyle name="Вычисление 2 6 6 10" xfId="31763"/>
    <cellStyle name="Вычисление 2 6 6 2" xfId="31764"/>
    <cellStyle name="Вычисление 2 6 6 2 2" xfId="31765"/>
    <cellStyle name="Вычисление 2 6 6 2 3" xfId="31766"/>
    <cellStyle name="Вычисление 2 6 6 2 4" xfId="31767"/>
    <cellStyle name="Вычисление 2 6 6 2 5" xfId="31768"/>
    <cellStyle name="Вычисление 2 6 6 2 6" xfId="31769"/>
    <cellStyle name="Вычисление 2 6 6 2 7" xfId="31770"/>
    <cellStyle name="Вычисление 2 6 6 3" xfId="31771"/>
    <cellStyle name="Вычисление 2 6 6 3 2" xfId="31772"/>
    <cellStyle name="Вычисление 2 6 6 3 3" xfId="31773"/>
    <cellStyle name="Вычисление 2 6 6 3 4" xfId="31774"/>
    <cellStyle name="Вычисление 2 6 6 3 5" xfId="31775"/>
    <cellStyle name="Вычисление 2 6 6 3 6" xfId="31776"/>
    <cellStyle name="Вычисление 2 6 6 3 7" xfId="31777"/>
    <cellStyle name="Вычисление 2 6 6 4" xfId="31778"/>
    <cellStyle name="Вычисление 2 6 6 5" xfId="31779"/>
    <cellStyle name="Вычисление 2 6 6 6" xfId="31780"/>
    <cellStyle name="Вычисление 2 6 6 7" xfId="31781"/>
    <cellStyle name="Вычисление 2 6 6 8" xfId="31782"/>
    <cellStyle name="Вычисление 2 6 6 9" xfId="31783"/>
    <cellStyle name="Вычисление 2 6 7" xfId="31784"/>
    <cellStyle name="Вычисление 2 6 7 2" xfId="31785"/>
    <cellStyle name="Вычисление 2 6 7 3" xfId="31786"/>
    <cellStyle name="Вычисление 2 6 7 4" xfId="31787"/>
    <cellStyle name="Вычисление 2 6 7 5" xfId="31788"/>
    <cellStyle name="Вычисление 2 6 7 6" xfId="31789"/>
    <cellStyle name="Вычисление 2 6 7 7" xfId="31790"/>
    <cellStyle name="Вычисление 2 6 8" xfId="31791"/>
    <cellStyle name="Вычисление 2 6 8 2" xfId="31792"/>
    <cellStyle name="Вычисление 2 6 8 3" xfId="31793"/>
    <cellStyle name="Вычисление 2 6 8 4" xfId="31794"/>
    <cellStyle name="Вычисление 2 6 8 5" xfId="31795"/>
    <cellStyle name="Вычисление 2 6 8 6" xfId="31796"/>
    <cellStyle name="Вычисление 2 6 8 7" xfId="31797"/>
    <cellStyle name="Вычисление 2 6 9" xfId="31798"/>
    <cellStyle name="Вычисление 2 7" xfId="31799"/>
    <cellStyle name="Вычисление 2 7 10" xfId="31800"/>
    <cellStyle name="Вычисление 2 7 11" xfId="31801"/>
    <cellStyle name="Вычисление 2 7 12" xfId="31802"/>
    <cellStyle name="Вычисление 2 7 13" xfId="31803"/>
    <cellStyle name="Вычисление 2 7 14" xfId="31804"/>
    <cellStyle name="Вычисление 2 7 2" xfId="31805"/>
    <cellStyle name="Вычисление 2 7 2 10" xfId="31806"/>
    <cellStyle name="Вычисление 2 7 2 2" xfId="31807"/>
    <cellStyle name="Вычисление 2 7 2 2 2" xfId="31808"/>
    <cellStyle name="Вычисление 2 7 2 2 3" xfId="31809"/>
    <cellStyle name="Вычисление 2 7 2 2 4" xfId="31810"/>
    <cellStyle name="Вычисление 2 7 2 2 5" xfId="31811"/>
    <cellStyle name="Вычисление 2 7 2 2 6" xfId="31812"/>
    <cellStyle name="Вычисление 2 7 2 2 7" xfId="31813"/>
    <cellStyle name="Вычисление 2 7 2 3" xfId="31814"/>
    <cellStyle name="Вычисление 2 7 2 3 2" xfId="31815"/>
    <cellStyle name="Вычисление 2 7 2 3 3" xfId="31816"/>
    <cellStyle name="Вычисление 2 7 2 3 4" xfId="31817"/>
    <cellStyle name="Вычисление 2 7 2 3 5" xfId="31818"/>
    <cellStyle name="Вычисление 2 7 2 3 6" xfId="31819"/>
    <cellStyle name="Вычисление 2 7 2 3 7" xfId="31820"/>
    <cellStyle name="Вычисление 2 7 2 4" xfId="31821"/>
    <cellStyle name="Вычисление 2 7 2 5" xfId="31822"/>
    <cellStyle name="Вычисление 2 7 2 6" xfId="31823"/>
    <cellStyle name="Вычисление 2 7 2 7" xfId="31824"/>
    <cellStyle name="Вычисление 2 7 2 8" xfId="31825"/>
    <cellStyle name="Вычисление 2 7 2 9" xfId="31826"/>
    <cellStyle name="Вычисление 2 7 3" xfId="31827"/>
    <cellStyle name="Вычисление 2 7 3 2" xfId="31828"/>
    <cellStyle name="Вычисление 2 7 3 3" xfId="31829"/>
    <cellStyle name="Вычисление 2 7 3 4" xfId="31830"/>
    <cellStyle name="Вычисление 2 7 3 5" xfId="31831"/>
    <cellStyle name="Вычисление 2 7 3 6" xfId="31832"/>
    <cellStyle name="Вычисление 2 7 3 7" xfId="31833"/>
    <cellStyle name="Вычисление 2 7 4" xfId="31834"/>
    <cellStyle name="Вычисление 2 7 4 2" xfId="31835"/>
    <cellStyle name="Вычисление 2 7 4 3" xfId="31836"/>
    <cellStyle name="Вычисление 2 7 4 4" xfId="31837"/>
    <cellStyle name="Вычисление 2 7 4 5" xfId="31838"/>
    <cellStyle name="Вычисление 2 7 4 6" xfId="31839"/>
    <cellStyle name="Вычисление 2 7 4 7" xfId="31840"/>
    <cellStyle name="Вычисление 2 7 5" xfId="31841"/>
    <cellStyle name="Вычисление 2 7 6" xfId="31842"/>
    <cellStyle name="Вычисление 2 7 7" xfId="31843"/>
    <cellStyle name="Вычисление 2 7 8" xfId="31844"/>
    <cellStyle name="Вычисление 2 7 9" xfId="31845"/>
    <cellStyle name="Вычисление 2 8" xfId="31846"/>
    <cellStyle name="Вычисление 2 8 10" xfId="31847"/>
    <cellStyle name="Вычисление 2 8 2" xfId="31848"/>
    <cellStyle name="Вычисление 2 8 2 2" xfId="31849"/>
    <cellStyle name="Вычисление 2 8 2 3" xfId="31850"/>
    <cellStyle name="Вычисление 2 8 2 4" xfId="31851"/>
    <cellStyle name="Вычисление 2 8 2 5" xfId="31852"/>
    <cellStyle name="Вычисление 2 8 2 6" xfId="31853"/>
    <cellStyle name="Вычисление 2 8 2 7" xfId="31854"/>
    <cellStyle name="Вычисление 2 8 3" xfId="31855"/>
    <cellStyle name="Вычисление 2 8 3 2" xfId="31856"/>
    <cellStyle name="Вычисление 2 8 3 3" xfId="31857"/>
    <cellStyle name="Вычисление 2 8 3 4" xfId="31858"/>
    <cellStyle name="Вычисление 2 8 3 5" xfId="31859"/>
    <cellStyle name="Вычисление 2 8 3 6" xfId="31860"/>
    <cellStyle name="Вычисление 2 8 3 7" xfId="31861"/>
    <cellStyle name="Вычисление 2 8 4" xfId="31862"/>
    <cellStyle name="Вычисление 2 8 5" xfId="31863"/>
    <cellStyle name="Вычисление 2 8 6" xfId="31864"/>
    <cellStyle name="Вычисление 2 8 7" xfId="31865"/>
    <cellStyle name="Вычисление 2 8 8" xfId="31866"/>
    <cellStyle name="Вычисление 2 8 9" xfId="31867"/>
    <cellStyle name="Вычисление 2 9" xfId="31868"/>
    <cellStyle name="Вычисление 3" xfId="31869"/>
    <cellStyle name="Вычисление 3 2" xfId="31870"/>
    <cellStyle name="Вычисление 3 2 10" xfId="31871"/>
    <cellStyle name="Вычисление 3 2 11" xfId="31872"/>
    <cellStyle name="Вычисление 3 2 12" xfId="31873"/>
    <cellStyle name="Вычисление 3 2 13" xfId="31874"/>
    <cellStyle name="Вычисление 3 2 14" xfId="31875"/>
    <cellStyle name="Вычисление 3 2 15" xfId="31876"/>
    <cellStyle name="Вычисление 3 2 16" xfId="31877"/>
    <cellStyle name="Вычисление 3 2 17" xfId="31878"/>
    <cellStyle name="Вычисление 3 2 2" xfId="31879"/>
    <cellStyle name="Вычисление 3 2 2 10" xfId="31880"/>
    <cellStyle name="Вычисление 3 2 2 11" xfId="31881"/>
    <cellStyle name="Вычисление 3 2 2 12" xfId="31882"/>
    <cellStyle name="Вычисление 3 2 2 13" xfId="31883"/>
    <cellStyle name="Вычисление 3 2 2 14" xfId="31884"/>
    <cellStyle name="Вычисление 3 2 2 2" xfId="31885"/>
    <cellStyle name="Вычисление 3 2 2 2 10" xfId="31886"/>
    <cellStyle name="Вычисление 3 2 2 2 2" xfId="31887"/>
    <cellStyle name="Вычисление 3 2 2 2 2 2" xfId="31888"/>
    <cellStyle name="Вычисление 3 2 2 2 2 3" xfId="31889"/>
    <cellStyle name="Вычисление 3 2 2 2 2 4" xfId="31890"/>
    <cellStyle name="Вычисление 3 2 2 2 2 5" xfId="31891"/>
    <cellStyle name="Вычисление 3 2 2 2 2 6" xfId="31892"/>
    <cellStyle name="Вычисление 3 2 2 2 2 7" xfId="31893"/>
    <cellStyle name="Вычисление 3 2 2 2 3" xfId="31894"/>
    <cellStyle name="Вычисление 3 2 2 2 3 2" xfId="31895"/>
    <cellStyle name="Вычисление 3 2 2 2 3 3" xfId="31896"/>
    <cellStyle name="Вычисление 3 2 2 2 3 4" xfId="31897"/>
    <cellStyle name="Вычисление 3 2 2 2 3 5" xfId="31898"/>
    <cellStyle name="Вычисление 3 2 2 2 3 6" xfId="31899"/>
    <cellStyle name="Вычисление 3 2 2 2 3 7" xfId="31900"/>
    <cellStyle name="Вычисление 3 2 2 2 4" xfId="31901"/>
    <cellStyle name="Вычисление 3 2 2 2 5" xfId="31902"/>
    <cellStyle name="Вычисление 3 2 2 2 6" xfId="31903"/>
    <cellStyle name="Вычисление 3 2 2 2 7" xfId="31904"/>
    <cellStyle name="Вычисление 3 2 2 2 8" xfId="31905"/>
    <cellStyle name="Вычисление 3 2 2 2 9" xfId="31906"/>
    <cellStyle name="Вычисление 3 2 2 3" xfId="31907"/>
    <cellStyle name="Вычисление 3 2 2 3 2" xfId="31908"/>
    <cellStyle name="Вычисление 3 2 2 3 3" xfId="31909"/>
    <cellStyle name="Вычисление 3 2 2 3 4" xfId="31910"/>
    <cellStyle name="Вычисление 3 2 2 3 5" xfId="31911"/>
    <cellStyle name="Вычисление 3 2 2 3 6" xfId="31912"/>
    <cellStyle name="Вычисление 3 2 2 3 7" xfId="31913"/>
    <cellStyle name="Вычисление 3 2 2 4" xfId="31914"/>
    <cellStyle name="Вычисление 3 2 2 4 2" xfId="31915"/>
    <cellStyle name="Вычисление 3 2 2 4 3" xfId="31916"/>
    <cellStyle name="Вычисление 3 2 2 4 4" xfId="31917"/>
    <cellStyle name="Вычисление 3 2 2 4 5" xfId="31918"/>
    <cellStyle name="Вычисление 3 2 2 4 6" xfId="31919"/>
    <cellStyle name="Вычисление 3 2 2 4 7" xfId="31920"/>
    <cellStyle name="Вычисление 3 2 2 5" xfId="31921"/>
    <cellStyle name="Вычисление 3 2 2 6" xfId="31922"/>
    <cellStyle name="Вычисление 3 2 2 7" xfId="31923"/>
    <cellStyle name="Вычисление 3 2 2 8" xfId="31924"/>
    <cellStyle name="Вычисление 3 2 2 9" xfId="31925"/>
    <cellStyle name="Вычисление 3 2 3" xfId="31926"/>
    <cellStyle name="Вычисление 3 2 3 10" xfId="31927"/>
    <cellStyle name="Вычисление 3 2 3 11" xfId="31928"/>
    <cellStyle name="Вычисление 3 2 3 12" xfId="31929"/>
    <cellStyle name="Вычисление 3 2 3 13" xfId="31930"/>
    <cellStyle name="Вычисление 3 2 3 14" xfId="31931"/>
    <cellStyle name="Вычисление 3 2 3 2" xfId="31932"/>
    <cellStyle name="Вычисление 3 2 3 2 10" xfId="31933"/>
    <cellStyle name="Вычисление 3 2 3 2 2" xfId="31934"/>
    <cellStyle name="Вычисление 3 2 3 2 2 2" xfId="31935"/>
    <cellStyle name="Вычисление 3 2 3 2 2 3" xfId="31936"/>
    <cellStyle name="Вычисление 3 2 3 2 2 4" xfId="31937"/>
    <cellStyle name="Вычисление 3 2 3 2 2 5" xfId="31938"/>
    <cellStyle name="Вычисление 3 2 3 2 2 6" xfId="31939"/>
    <cellStyle name="Вычисление 3 2 3 2 2 7" xfId="31940"/>
    <cellStyle name="Вычисление 3 2 3 2 3" xfId="31941"/>
    <cellStyle name="Вычисление 3 2 3 2 3 2" xfId="31942"/>
    <cellStyle name="Вычисление 3 2 3 2 3 3" xfId="31943"/>
    <cellStyle name="Вычисление 3 2 3 2 3 4" xfId="31944"/>
    <cellStyle name="Вычисление 3 2 3 2 3 5" xfId="31945"/>
    <cellStyle name="Вычисление 3 2 3 2 3 6" xfId="31946"/>
    <cellStyle name="Вычисление 3 2 3 2 3 7" xfId="31947"/>
    <cellStyle name="Вычисление 3 2 3 2 4" xfId="31948"/>
    <cellStyle name="Вычисление 3 2 3 2 5" xfId="31949"/>
    <cellStyle name="Вычисление 3 2 3 2 6" xfId="31950"/>
    <cellStyle name="Вычисление 3 2 3 2 7" xfId="31951"/>
    <cellStyle name="Вычисление 3 2 3 2 8" xfId="31952"/>
    <cellStyle name="Вычисление 3 2 3 2 9" xfId="31953"/>
    <cellStyle name="Вычисление 3 2 3 3" xfId="31954"/>
    <cellStyle name="Вычисление 3 2 3 3 2" xfId="31955"/>
    <cellStyle name="Вычисление 3 2 3 3 3" xfId="31956"/>
    <cellStyle name="Вычисление 3 2 3 3 4" xfId="31957"/>
    <cellStyle name="Вычисление 3 2 3 3 5" xfId="31958"/>
    <cellStyle name="Вычисление 3 2 3 3 6" xfId="31959"/>
    <cellStyle name="Вычисление 3 2 3 3 7" xfId="31960"/>
    <cellStyle name="Вычисление 3 2 3 4" xfId="31961"/>
    <cellStyle name="Вычисление 3 2 3 4 2" xfId="31962"/>
    <cellStyle name="Вычисление 3 2 3 4 3" xfId="31963"/>
    <cellStyle name="Вычисление 3 2 3 4 4" xfId="31964"/>
    <cellStyle name="Вычисление 3 2 3 4 5" xfId="31965"/>
    <cellStyle name="Вычисление 3 2 3 4 6" xfId="31966"/>
    <cellStyle name="Вычисление 3 2 3 4 7" xfId="31967"/>
    <cellStyle name="Вычисление 3 2 3 5" xfId="31968"/>
    <cellStyle name="Вычисление 3 2 3 6" xfId="31969"/>
    <cellStyle name="Вычисление 3 2 3 7" xfId="31970"/>
    <cellStyle name="Вычисление 3 2 3 8" xfId="31971"/>
    <cellStyle name="Вычисление 3 2 3 9" xfId="31972"/>
    <cellStyle name="Вычисление 3 2 4" xfId="31973"/>
    <cellStyle name="Вычисление 3 2 4 10" xfId="31974"/>
    <cellStyle name="Вычисление 3 2 4 11" xfId="31975"/>
    <cellStyle name="Вычисление 3 2 4 12" xfId="31976"/>
    <cellStyle name="Вычисление 3 2 4 13" xfId="31977"/>
    <cellStyle name="Вычисление 3 2 4 14" xfId="31978"/>
    <cellStyle name="Вычисление 3 2 4 2" xfId="31979"/>
    <cellStyle name="Вычисление 3 2 4 2 10" xfId="31980"/>
    <cellStyle name="Вычисление 3 2 4 2 2" xfId="31981"/>
    <cellStyle name="Вычисление 3 2 4 2 2 2" xfId="31982"/>
    <cellStyle name="Вычисление 3 2 4 2 2 3" xfId="31983"/>
    <cellStyle name="Вычисление 3 2 4 2 2 4" xfId="31984"/>
    <cellStyle name="Вычисление 3 2 4 2 2 5" xfId="31985"/>
    <cellStyle name="Вычисление 3 2 4 2 2 6" xfId="31986"/>
    <cellStyle name="Вычисление 3 2 4 2 2 7" xfId="31987"/>
    <cellStyle name="Вычисление 3 2 4 2 3" xfId="31988"/>
    <cellStyle name="Вычисление 3 2 4 2 3 2" xfId="31989"/>
    <cellStyle name="Вычисление 3 2 4 2 3 3" xfId="31990"/>
    <cellStyle name="Вычисление 3 2 4 2 3 4" xfId="31991"/>
    <cellStyle name="Вычисление 3 2 4 2 3 5" xfId="31992"/>
    <cellStyle name="Вычисление 3 2 4 2 3 6" xfId="31993"/>
    <cellStyle name="Вычисление 3 2 4 2 3 7" xfId="31994"/>
    <cellStyle name="Вычисление 3 2 4 2 4" xfId="31995"/>
    <cellStyle name="Вычисление 3 2 4 2 5" xfId="31996"/>
    <cellStyle name="Вычисление 3 2 4 2 6" xfId="31997"/>
    <cellStyle name="Вычисление 3 2 4 2 7" xfId="31998"/>
    <cellStyle name="Вычисление 3 2 4 2 8" xfId="31999"/>
    <cellStyle name="Вычисление 3 2 4 2 9" xfId="32000"/>
    <cellStyle name="Вычисление 3 2 4 3" xfId="32001"/>
    <cellStyle name="Вычисление 3 2 4 3 2" xfId="32002"/>
    <cellStyle name="Вычисление 3 2 4 3 3" xfId="32003"/>
    <cellStyle name="Вычисление 3 2 4 3 4" xfId="32004"/>
    <cellStyle name="Вычисление 3 2 4 3 5" xfId="32005"/>
    <cellStyle name="Вычисление 3 2 4 3 6" xfId="32006"/>
    <cellStyle name="Вычисление 3 2 4 3 7" xfId="32007"/>
    <cellStyle name="Вычисление 3 2 4 4" xfId="32008"/>
    <cellStyle name="Вычисление 3 2 4 4 2" xfId="32009"/>
    <cellStyle name="Вычисление 3 2 4 4 3" xfId="32010"/>
    <cellStyle name="Вычисление 3 2 4 4 4" xfId="32011"/>
    <cellStyle name="Вычисление 3 2 4 4 5" xfId="32012"/>
    <cellStyle name="Вычисление 3 2 4 4 6" xfId="32013"/>
    <cellStyle name="Вычисление 3 2 4 4 7" xfId="32014"/>
    <cellStyle name="Вычисление 3 2 4 5" xfId="32015"/>
    <cellStyle name="Вычисление 3 2 4 6" xfId="32016"/>
    <cellStyle name="Вычисление 3 2 4 7" xfId="32017"/>
    <cellStyle name="Вычисление 3 2 4 8" xfId="32018"/>
    <cellStyle name="Вычисление 3 2 4 9" xfId="32019"/>
    <cellStyle name="Вычисление 3 2 5" xfId="32020"/>
    <cellStyle name="Вычисление 3 2 5 10" xfId="32021"/>
    <cellStyle name="Вычисление 3 2 5 11" xfId="32022"/>
    <cellStyle name="Вычисление 3 2 5 12" xfId="32023"/>
    <cellStyle name="Вычисление 3 2 5 13" xfId="32024"/>
    <cellStyle name="Вычисление 3 2 5 14" xfId="32025"/>
    <cellStyle name="Вычисление 3 2 5 2" xfId="32026"/>
    <cellStyle name="Вычисление 3 2 5 2 10" xfId="32027"/>
    <cellStyle name="Вычисление 3 2 5 2 2" xfId="32028"/>
    <cellStyle name="Вычисление 3 2 5 2 2 2" xfId="32029"/>
    <cellStyle name="Вычисление 3 2 5 2 2 3" xfId="32030"/>
    <cellStyle name="Вычисление 3 2 5 2 2 4" xfId="32031"/>
    <cellStyle name="Вычисление 3 2 5 2 2 5" xfId="32032"/>
    <cellStyle name="Вычисление 3 2 5 2 2 6" xfId="32033"/>
    <cellStyle name="Вычисление 3 2 5 2 2 7" xfId="32034"/>
    <cellStyle name="Вычисление 3 2 5 2 3" xfId="32035"/>
    <cellStyle name="Вычисление 3 2 5 2 3 2" xfId="32036"/>
    <cellStyle name="Вычисление 3 2 5 2 3 3" xfId="32037"/>
    <cellStyle name="Вычисление 3 2 5 2 3 4" xfId="32038"/>
    <cellStyle name="Вычисление 3 2 5 2 3 5" xfId="32039"/>
    <cellStyle name="Вычисление 3 2 5 2 3 6" xfId="32040"/>
    <cellStyle name="Вычисление 3 2 5 2 3 7" xfId="32041"/>
    <cellStyle name="Вычисление 3 2 5 2 4" xfId="32042"/>
    <cellStyle name="Вычисление 3 2 5 2 5" xfId="32043"/>
    <cellStyle name="Вычисление 3 2 5 2 6" xfId="32044"/>
    <cellStyle name="Вычисление 3 2 5 2 7" xfId="32045"/>
    <cellStyle name="Вычисление 3 2 5 2 8" xfId="32046"/>
    <cellStyle name="Вычисление 3 2 5 2 9" xfId="32047"/>
    <cellStyle name="Вычисление 3 2 5 3" xfId="32048"/>
    <cellStyle name="Вычисление 3 2 5 3 2" xfId="32049"/>
    <cellStyle name="Вычисление 3 2 5 3 3" xfId="32050"/>
    <cellStyle name="Вычисление 3 2 5 3 4" xfId="32051"/>
    <cellStyle name="Вычисление 3 2 5 3 5" xfId="32052"/>
    <cellStyle name="Вычисление 3 2 5 3 6" xfId="32053"/>
    <cellStyle name="Вычисление 3 2 5 3 7" xfId="32054"/>
    <cellStyle name="Вычисление 3 2 5 4" xfId="32055"/>
    <cellStyle name="Вычисление 3 2 5 4 2" xfId="32056"/>
    <cellStyle name="Вычисление 3 2 5 4 3" xfId="32057"/>
    <cellStyle name="Вычисление 3 2 5 4 4" xfId="32058"/>
    <cellStyle name="Вычисление 3 2 5 4 5" xfId="32059"/>
    <cellStyle name="Вычисление 3 2 5 4 6" xfId="32060"/>
    <cellStyle name="Вычисление 3 2 5 4 7" xfId="32061"/>
    <cellStyle name="Вычисление 3 2 5 5" xfId="32062"/>
    <cellStyle name="Вычисление 3 2 5 6" xfId="32063"/>
    <cellStyle name="Вычисление 3 2 5 7" xfId="32064"/>
    <cellStyle name="Вычисление 3 2 5 8" xfId="32065"/>
    <cellStyle name="Вычисление 3 2 5 9" xfId="32066"/>
    <cellStyle name="Вычисление 3 2 6" xfId="32067"/>
    <cellStyle name="Вычисление 3 2 6 10" xfId="32068"/>
    <cellStyle name="Вычисление 3 2 6 2" xfId="32069"/>
    <cellStyle name="Вычисление 3 2 6 2 2" xfId="32070"/>
    <cellStyle name="Вычисление 3 2 6 2 3" xfId="32071"/>
    <cellStyle name="Вычисление 3 2 6 2 4" xfId="32072"/>
    <cellStyle name="Вычисление 3 2 6 2 5" xfId="32073"/>
    <cellStyle name="Вычисление 3 2 6 2 6" xfId="32074"/>
    <cellStyle name="Вычисление 3 2 6 2 7" xfId="32075"/>
    <cellStyle name="Вычисление 3 2 6 3" xfId="32076"/>
    <cellStyle name="Вычисление 3 2 6 3 2" xfId="32077"/>
    <cellStyle name="Вычисление 3 2 6 3 3" xfId="32078"/>
    <cellStyle name="Вычисление 3 2 6 3 4" xfId="32079"/>
    <cellStyle name="Вычисление 3 2 6 3 5" xfId="32080"/>
    <cellStyle name="Вычисление 3 2 6 3 6" xfId="32081"/>
    <cellStyle name="Вычисление 3 2 6 3 7" xfId="32082"/>
    <cellStyle name="Вычисление 3 2 6 4" xfId="32083"/>
    <cellStyle name="Вычисление 3 2 6 5" xfId="32084"/>
    <cellStyle name="Вычисление 3 2 6 6" xfId="32085"/>
    <cellStyle name="Вычисление 3 2 6 7" xfId="32086"/>
    <cellStyle name="Вычисление 3 2 6 8" xfId="32087"/>
    <cellStyle name="Вычисление 3 2 6 9" xfId="32088"/>
    <cellStyle name="Вычисление 3 2 7" xfId="32089"/>
    <cellStyle name="Вычисление 3 2 7 2" xfId="32090"/>
    <cellStyle name="Вычисление 3 2 7 3" xfId="32091"/>
    <cellStyle name="Вычисление 3 2 7 4" xfId="32092"/>
    <cellStyle name="Вычисление 3 2 7 5" xfId="32093"/>
    <cellStyle name="Вычисление 3 2 7 6" xfId="32094"/>
    <cellStyle name="Вычисление 3 2 7 7" xfId="32095"/>
    <cellStyle name="Вычисление 3 2 8" xfId="32096"/>
    <cellStyle name="Вычисление 3 2 8 2" xfId="32097"/>
    <cellStyle name="Вычисление 3 2 8 3" xfId="32098"/>
    <cellStyle name="Вычисление 3 2 8 4" xfId="32099"/>
    <cellStyle name="Вычисление 3 2 8 5" xfId="32100"/>
    <cellStyle name="Вычисление 3 2 8 6" xfId="32101"/>
    <cellStyle name="Вычисление 3 2 8 7" xfId="32102"/>
    <cellStyle name="Вычисление 3 2 9" xfId="32103"/>
    <cellStyle name="Вычисление 3 3" xfId="32104"/>
    <cellStyle name="Вычисление 3 3 10" xfId="32105"/>
    <cellStyle name="Вычисление 3 3 11" xfId="32106"/>
    <cellStyle name="Вычисление 3 3 12" xfId="32107"/>
    <cellStyle name="Вычисление 3 3 13" xfId="32108"/>
    <cellStyle name="Вычисление 3 3 14" xfId="32109"/>
    <cellStyle name="Вычисление 3 3 15" xfId="32110"/>
    <cellStyle name="Вычисление 3 3 2" xfId="32111"/>
    <cellStyle name="Вычисление 3 3 2 10" xfId="32112"/>
    <cellStyle name="Вычисление 3 3 2 11" xfId="32113"/>
    <cellStyle name="Вычисление 3 3 2 12" xfId="32114"/>
    <cellStyle name="Вычисление 3 3 2 13" xfId="32115"/>
    <cellStyle name="Вычисление 3 3 2 14" xfId="32116"/>
    <cellStyle name="Вычисление 3 3 2 2" xfId="32117"/>
    <cellStyle name="Вычисление 3 3 2 2 10" xfId="32118"/>
    <cellStyle name="Вычисление 3 3 2 2 2" xfId="32119"/>
    <cellStyle name="Вычисление 3 3 2 2 2 2" xfId="32120"/>
    <cellStyle name="Вычисление 3 3 2 2 2 3" xfId="32121"/>
    <cellStyle name="Вычисление 3 3 2 2 2 4" xfId="32122"/>
    <cellStyle name="Вычисление 3 3 2 2 2 5" xfId="32123"/>
    <cellStyle name="Вычисление 3 3 2 2 2 6" xfId="32124"/>
    <cellStyle name="Вычисление 3 3 2 2 2 7" xfId="32125"/>
    <cellStyle name="Вычисление 3 3 2 2 3" xfId="32126"/>
    <cellStyle name="Вычисление 3 3 2 2 3 2" xfId="32127"/>
    <cellStyle name="Вычисление 3 3 2 2 3 3" xfId="32128"/>
    <cellStyle name="Вычисление 3 3 2 2 3 4" xfId="32129"/>
    <cellStyle name="Вычисление 3 3 2 2 3 5" xfId="32130"/>
    <cellStyle name="Вычисление 3 3 2 2 3 6" xfId="32131"/>
    <cellStyle name="Вычисление 3 3 2 2 3 7" xfId="32132"/>
    <cellStyle name="Вычисление 3 3 2 2 4" xfId="32133"/>
    <cellStyle name="Вычисление 3 3 2 2 5" xfId="32134"/>
    <cellStyle name="Вычисление 3 3 2 2 6" xfId="32135"/>
    <cellStyle name="Вычисление 3 3 2 2 7" xfId="32136"/>
    <cellStyle name="Вычисление 3 3 2 2 8" xfId="32137"/>
    <cellStyle name="Вычисление 3 3 2 2 9" xfId="32138"/>
    <cellStyle name="Вычисление 3 3 2 3" xfId="32139"/>
    <cellStyle name="Вычисление 3 3 2 3 2" xfId="32140"/>
    <cellStyle name="Вычисление 3 3 2 3 3" xfId="32141"/>
    <cellStyle name="Вычисление 3 3 2 3 4" xfId="32142"/>
    <cellStyle name="Вычисление 3 3 2 3 5" xfId="32143"/>
    <cellStyle name="Вычисление 3 3 2 3 6" xfId="32144"/>
    <cellStyle name="Вычисление 3 3 2 3 7" xfId="32145"/>
    <cellStyle name="Вычисление 3 3 2 4" xfId="32146"/>
    <cellStyle name="Вычисление 3 3 2 4 2" xfId="32147"/>
    <cellStyle name="Вычисление 3 3 2 4 3" xfId="32148"/>
    <cellStyle name="Вычисление 3 3 2 4 4" xfId="32149"/>
    <cellStyle name="Вычисление 3 3 2 4 5" xfId="32150"/>
    <cellStyle name="Вычисление 3 3 2 4 6" xfId="32151"/>
    <cellStyle name="Вычисление 3 3 2 4 7" xfId="32152"/>
    <cellStyle name="Вычисление 3 3 2 5" xfId="32153"/>
    <cellStyle name="Вычисление 3 3 2 6" xfId="32154"/>
    <cellStyle name="Вычисление 3 3 2 7" xfId="32155"/>
    <cellStyle name="Вычисление 3 3 2 8" xfId="32156"/>
    <cellStyle name="Вычисление 3 3 2 9" xfId="32157"/>
    <cellStyle name="Вычисление 3 3 3" xfId="32158"/>
    <cellStyle name="Вычисление 3 3 3 10" xfId="32159"/>
    <cellStyle name="Вычисление 3 3 3 11" xfId="32160"/>
    <cellStyle name="Вычисление 3 3 3 12" xfId="32161"/>
    <cellStyle name="Вычисление 3 3 3 13" xfId="32162"/>
    <cellStyle name="Вычисление 3 3 3 14" xfId="32163"/>
    <cellStyle name="Вычисление 3 3 3 2" xfId="32164"/>
    <cellStyle name="Вычисление 3 3 3 2 10" xfId="32165"/>
    <cellStyle name="Вычисление 3 3 3 2 2" xfId="32166"/>
    <cellStyle name="Вычисление 3 3 3 2 2 2" xfId="32167"/>
    <cellStyle name="Вычисление 3 3 3 2 2 3" xfId="32168"/>
    <cellStyle name="Вычисление 3 3 3 2 2 4" xfId="32169"/>
    <cellStyle name="Вычисление 3 3 3 2 2 5" xfId="32170"/>
    <cellStyle name="Вычисление 3 3 3 2 2 6" xfId="32171"/>
    <cellStyle name="Вычисление 3 3 3 2 2 7" xfId="32172"/>
    <cellStyle name="Вычисление 3 3 3 2 3" xfId="32173"/>
    <cellStyle name="Вычисление 3 3 3 2 3 2" xfId="32174"/>
    <cellStyle name="Вычисление 3 3 3 2 3 3" xfId="32175"/>
    <cellStyle name="Вычисление 3 3 3 2 3 4" xfId="32176"/>
    <cellStyle name="Вычисление 3 3 3 2 3 5" xfId="32177"/>
    <cellStyle name="Вычисление 3 3 3 2 3 6" xfId="32178"/>
    <cellStyle name="Вычисление 3 3 3 2 3 7" xfId="32179"/>
    <cellStyle name="Вычисление 3 3 3 2 4" xfId="32180"/>
    <cellStyle name="Вычисление 3 3 3 2 5" xfId="32181"/>
    <cellStyle name="Вычисление 3 3 3 2 6" xfId="32182"/>
    <cellStyle name="Вычисление 3 3 3 2 7" xfId="32183"/>
    <cellStyle name="Вычисление 3 3 3 2 8" xfId="32184"/>
    <cellStyle name="Вычисление 3 3 3 2 9" xfId="32185"/>
    <cellStyle name="Вычисление 3 3 3 3" xfId="32186"/>
    <cellStyle name="Вычисление 3 3 3 3 2" xfId="32187"/>
    <cellStyle name="Вычисление 3 3 3 3 3" xfId="32188"/>
    <cellStyle name="Вычисление 3 3 3 3 4" xfId="32189"/>
    <cellStyle name="Вычисление 3 3 3 3 5" xfId="32190"/>
    <cellStyle name="Вычисление 3 3 3 3 6" xfId="32191"/>
    <cellStyle name="Вычисление 3 3 3 3 7" xfId="32192"/>
    <cellStyle name="Вычисление 3 3 3 4" xfId="32193"/>
    <cellStyle name="Вычисление 3 3 3 4 2" xfId="32194"/>
    <cellStyle name="Вычисление 3 3 3 4 3" xfId="32195"/>
    <cellStyle name="Вычисление 3 3 3 4 4" xfId="32196"/>
    <cellStyle name="Вычисление 3 3 3 4 5" xfId="32197"/>
    <cellStyle name="Вычисление 3 3 3 4 6" xfId="32198"/>
    <cellStyle name="Вычисление 3 3 3 4 7" xfId="32199"/>
    <cellStyle name="Вычисление 3 3 3 5" xfId="32200"/>
    <cellStyle name="Вычисление 3 3 3 6" xfId="32201"/>
    <cellStyle name="Вычисление 3 3 3 7" xfId="32202"/>
    <cellStyle name="Вычисление 3 3 3 8" xfId="32203"/>
    <cellStyle name="Вычисление 3 3 3 9" xfId="32204"/>
    <cellStyle name="Вычисление 3 3 4" xfId="32205"/>
    <cellStyle name="Вычисление 3 3 4 10" xfId="32206"/>
    <cellStyle name="Вычисление 3 3 4 11" xfId="32207"/>
    <cellStyle name="Вычисление 3 3 4 12" xfId="32208"/>
    <cellStyle name="Вычисление 3 3 4 13" xfId="32209"/>
    <cellStyle name="Вычисление 3 3 4 14" xfId="32210"/>
    <cellStyle name="Вычисление 3 3 4 2" xfId="32211"/>
    <cellStyle name="Вычисление 3 3 4 2 10" xfId="32212"/>
    <cellStyle name="Вычисление 3 3 4 2 2" xfId="32213"/>
    <cellStyle name="Вычисление 3 3 4 2 2 2" xfId="32214"/>
    <cellStyle name="Вычисление 3 3 4 2 2 3" xfId="32215"/>
    <cellStyle name="Вычисление 3 3 4 2 2 4" xfId="32216"/>
    <cellStyle name="Вычисление 3 3 4 2 2 5" xfId="32217"/>
    <cellStyle name="Вычисление 3 3 4 2 2 6" xfId="32218"/>
    <cellStyle name="Вычисление 3 3 4 2 2 7" xfId="32219"/>
    <cellStyle name="Вычисление 3 3 4 2 3" xfId="32220"/>
    <cellStyle name="Вычисление 3 3 4 2 3 2" xfId="32221"/>
    <cellStyle name="Вычисление 3 3 4 2 3 3" xfId="32222"/>
    <cellStyle name="Вычисление 3 3 4 2 3 4" xfId="32223"/>
    <cellStyle name="Вычисление 3 3 4 2 3 5" xfId="32224"/>
    <cellStyle name="Вычисление 3 3 4 2 3 6" xfId="32225"/>
    <cellStyle name="Вычисление 3 3 4 2 3 7" xfId="32226"/>
    <cellStyle name="Вычисление 3 3 4 2 4" xfId="32227"/>
    <cellStyle name="Вычисление 3 3 4 2 5" xfId="32228"/>
    <cellStyle name="Вычисление 3 3 4 2 6" xfId="32229"/>
    <cellStyle name="Вычисление 3 3 4 2 7" xfId="32230"/>
    <cellStyle name="Вычисление 3 3 4 2 8" xfId="32231"/>
    <cellStyle name="Вычисление 3 3 4 2 9" xfId="32232"/>
    <cellStyle name="Вычисление 3 3 4 3" xfId="32233"/>
    <cellStyle name="Вычисление 3 3 4 3 2" xfId="32234"/>
    <cellStyle name="Вычисление 3 3 4 3 3" xfId="32235"/>
    <cellStyle name="Вычисление 3 3 4 3 4" xfId="32236"/>
    <cellStyle name="Вычисление 3 3 4 3 5" xfId="32237"/>
    <cellStyle name="Вычисление 3 3 4 3 6" xfId="32238"/>
    <cellStyle name="Вычисление 3 3 4 3 7" xfId="32239"/>
    <cellStyle name="Вычисление 3 3 4 4" xfId="32240"/>
    <cellStyle name="Вычисление 3 3 4 4 2" xfId="32241"/>
    <cellStyle name="Вычисление 3 3 4 4 3" xfId="32242"/>
    <cellStyle name="Вычисление 3 3 4 4 4" xfId="32243"/>
    <cellStyle name="Вычисление 3 3 4 4 5" xfId="32244"/>
    <cellStyle name="Вычисление 3 3 4 4 6" xfId="32245"/>
    <cellStyle name="Вычисление 3 3 4 4 7" xfId="32246"/>
    <cellStyle name="Вычисление 3 3 4 5" xfId="32247"/>
    <cellStyle name="Вычисление 3 3 4 6" xfId="32248"/>
    <cellStyle name="Вычисление 3 3 4 7" xfId="32249"/>
    <cellStyle name="Вычисление 3 3 4 8" xfId="32250"/>
    <cellStyle name="Вычисление 3 3 4 9" xfId="32251"/>
    <cellStyle name="Вычисление 3 3 5" xfId="32252"/>
    <cellStyle name="Вычисление 3 3 5 10" xfId="32253"/>
    <cellStyle name="Вычисление 3 3 5 11" xfId="32254"/>
    <cellStyle name="Вычисление 3 3 5 12" xfId="32255"/>
    <cellStyle name="Вычисление 3 3 5 13" xfId="32256"/>
    <cellStyle name="Вычисление 3 3 5 14" xfId="32257"/>
    <cellStyle name="Вычисление 3 3 5 2" xfId="32258"/>
    <cellStyle name="Вычисление 3 3 5 2 10" xfId="32259"/>
    <cellStyle name="Вычисление 3 3 5 2 2" xfId="32260"/>
    <cellStyle name="Вычисление 3 3 5 2 2 2" xfId="32261"/>
    <cellStyle name="Вычисление 3 3 5 2 2 3" xfId="32262"/>
    <cellStyle name="Вычисление 3 3 5 2 2 4" xfId="32263"/>
    <cellStyle name="Вычисление 3 3 5 2 2 5" xfId="32264"/>
    <cellStyle name="Вычисление 3 3 5 2 2 6" xfId="32265"/>
    <cellStyle name="Вычисление 3 3 5 2 2 7" xfId="32266"/>
    <cellStyle name="Вычисление 3 3 5 2 3" xfId="32267"/>
    <cellStyle name="Вычисление 3 3 5 2 3 2" xfId="32268"/>
    <cellStyle name="Вычисление 3 3 5 2 3 3" xfId="32269"/>
    <cellStyle name="Вычисление 3 3 5 2 3 4" xfId="32270"/>
    <cellStyle name="Вычисление 3 3 5 2 3 5" xfId="32271"/>
    <cellStyle name="Вычисление 3 3 5 2 3 6" xfId="32272"/>
    <cellStyle name="Вычисление 3 3 5 2 3 7" xfId="32273"/>
    <cellStyle name="Вычисление 3 3 5 2 4" xfId="32274"/>
    <cellStyle name="Вычисление 3 3 5 2 5" xfId="32275"/>
    <cellStyle name="Вычисление 3 3 5 2 6" xfId="32276"/>
    <cellStyle name="Вычисление 3 3 5 2 7" xfId="32277"/>
    <cellStyle name="Вычисление 3 3 5 2 8" xfId="32278"/>
    <cellStyle name="Вычисление 3 3 5 2 9" xfId="32279"/>
    <cellStyle name="Вычисление 3 3 5 3" xfId="32280"/>
    <cellStyle name="Вычисление 3 3 5 3 2" xfId="32281"/>
    <cellStyle name="Вычисление 3 3 5 3 3" xfId="32282"/>
    <cellStyle name="Вычисление 3 3 5 3 4" xfId="32283"/>
    <cellStyle name="Вычисление 3 3 5 3 5" xfId="32284"/>
    <cellStyle name="Вычисление 3 3 5 3 6" xfId="32285"/>
    <cellStyle name="Вычисление 3 3 5 3 7" xfId="32286"/>
    <cellStyle name="Вычисление 3 3 5 4" xfId="32287"/>
    <cellStyle name="Вычисление 3 3 5 4 2" xfId="32288"/>
    <cellStyle name="Вычисление 3 3 5 4 3" xfId="32289"/>
    <cellStyle name="Вычисление 3 3 5 4 4" xfId="32290"/>
    <cellStyle name="Вычисление 3 3 5 4 5" xfId="32291"/>
    <cellStyle name="Вычисление 3 3 5 4 6" xfId="32292"/>
    <cellStyle name="Вычисление 3 3 5 4 7" xfId="32293"/>
    <cellStyle name="Вычисление 3 3 5 5" xfId="32294"/>
    <cellStyle name="Вычисление 3 3 5 6" xfId="32295"/>
    <cellStyle name="Вычисление 3 3 5 7" xfId="32296"/>
    <cellStyle name="Вычисление 3 3 5 8" xfId="32297"/>
    <cellStyle name="Вычисление 3 3 5 9" xfId="32298"/>
    <cellStyle name="Вычисление 3 3 6" xfId="32299"/>
    <cellStyle name="Вычисление 3 3 6 10" xfId="32300"/>
    <cellStyle name="Вычисление 3 3 6 2" xfId="32301"/>
    <cellStyle name="Вычисление 3 3 6 2 2" xfId="32302"/>
    <cellStyle name="Вычисление 3 3 6 2 3" xfId="32303"/>
    <cellStyle name="Вычисление 3 3 6 2 4" xfId="32304"/>
    <cellStyle name="Вычисление 3 3 6 2 5" xfId="32305"/>
    <cellStyle name="Вычисление 3 3 6 2 6" xfId="32306"/>
    <cellStyle name="Вычисление 3 3 6 2 7" xfId="32307"/>
    <cellStyle name="Вычисление 3 3 6 3" xfId="32308"/>
    <cellStyle name="Вычисление 3 3 6 3 2" xfId="32309"/>
    <cellStyle name="Вычисление 3 3 6 3 3" xfId="32310"/>
    <cellStyle name="Вычисление 3 3 6 3 4" xfId="32311"/>
    <cellStyle name="Вычисление 3 3 6 3 5" xfId="32312"/>
    <cellStyle name="Вычисление 3 3 6 3 6" xfId="32313"/>
    <cellStyle name="Вычисление 3 3 6 3 7" xfId="32314"/>
    <cellStyle name="Вычисление 3 3 6 4" xfId="32315"/>
    <cellStyle name="Вычисление 3 3 6 5" xfId="32316"/>
    <cellStyle name="Вычисление 3 3 6 6" xfId="32317"/>
    <cellStyle name="Вычисление 3 3 6 7" xfId="32318"/>
    <cellStyle name="Вычисление 3 3 6 8" xfId="32319"/>
    <cellStyle name="Вычисление 3 3 6 9" xfId="32320"/>
    <cellStyle name="Вычисление 3 3 7" xfId="32321"/>
    <cellStyle name="Вычисление 3 3 7 2" xfId="32322"/>
    <cellStyle name="Вычисление 3 3 7 3" xfId="32323"/>
    <cellStyle name="Вычисление 3 3 7 4" xfId="32324"/>
    <cellStyle name="Вычисление 3 3 7 5" xfId="32325"/>
    <cellStyle name="Вычисление 3 3 7 6" xfId="32326"/>
    <cellStyle name="Вычисление 3 3 7 7" xfId="32327"/>
    <cellStyle name="Вычисление 3 3 8" xfId="32328"/>
    <cellStyle name="Вычисление 3 3 8 2" xfId="32329"/>
    <cellStyle name="Вычисление 3 3 8 3" xfId="32330"/>
    <cellStyle name="Вычисление 3 3 8 4" xfId="32331"/>
    <cellStyle name="Вычисление 3 3 8 5" xfId="32332"/>
    <cellStyle name="Вычисление 3 3 8 6" xfId="32333"/>
    <cellStyle name="Вычисление 3 3 8 7" xfId="32334"/>
    <cellStyle name="Вычисление 3 3 9" xfId="32335"/>
    <cellStyle name="Вычисление 3 4" xfId="32336"/>
    <cellStyle name="Вычисление 3 4 10" xfId="32337"/>
    <cellStyle name="Вычисление 3 4 11" xfId="32338"/>
    <cellStyle name="Вычисление 3 4 12" xfId="32339"/>
    <cellStyle name="Вычисление 3 4 13" xfId="32340"/>
    <cellStyle name="Вычисление 3 4 14" xfId="32341"/>
    <cellStyle name="Вычисление 3 4 15" xfId="32342"/>
    <cellStyle name="Вычисление 3 4 2" xfId="32343"/>
    <cellStyle name="Вычисление 3 4 2 10" xfId="32344"/>
    <cellStyle name="Вычисление 3 4 2 11" xfId="32345"/>
    <cellStyle name="Вычисление 3 4 2 12" xfId="32346"/>
    <cellStyle name="Вычисление 3 4 2 13" xfId="32347"/>
    <cellStyle name="Вычисление 3 4 2 14" xfId="32348"/>
    <cellStyle name="Вычисление 3 4 2 2" xfId="32349"/>
    <cellStyle name="Вычисление 3 4 2 2 10" xfId="32350"/>
    <cellStyle name="Вычисление 3 4 2 2 2" xfId="32351"/>
    <cellStyle name="Вычисление 3 4 2 2 2 2" xfId="32352"/>
    <cellStyle name="Вычисление 3 4 2 2 2 3" xfId="32353"/>
    <cellStyle name="Вычисление 3 4 2 2 2 4" xfId="32354"/>
    <cellStyle name="Вычисление 3 4 2 2 2 5" xfId="32355"/>
    <cellStyle name="Вычисление 3 4 2 2 2 6" xfId="32356"/>
    <cellStyle name="Вычисление 3 4 2 2 2 7" xfId="32357"/>
    <cellStyle name="Вычисление 3 4 2 2 3" xfId="32358"/>
    <cellStyle name="Вычисление 3 4 2 2 3 2" xfId="32359"/>
    <cellStyle name="Вычисление 3 4 2 2 3 3" xfId="32360"/>
    <cellStyle name="Вычисление 3 4 2 2 3 4" xfId="32361"/>
    <cellStyle name="Вычисление 3 4 2 2 3 5" xfId="32362"/>
    <cellStyle name="Вычисление 3 4 2 2 3 6" xfId="32363"/>
    <cellStyle name="Вычисление 3 4 2 2 3 7" xfId="32364"/>
    <cellStyle name="Вычисление 3 4 2 2 4" xfId="32365"/>
    <cellStyle name="Вычисление 3 4 2 2 5" xfId="32366"/>
    <cellStyle name="Вычисление 3 4 2 2 6" xfId="32367"/>
    <cellStyle name="Вычисление 3 4 2 2 7" xfId="32368"/>
    <cellStyle name="Вычисление 3 4 2 2 8" xfId="32369"/>
    <cellStyle name="Вычисление 3 4 2 2 9" xfId="32370"/>
    <cellStyle name="Вычисление 3 4 2 3" xfId="32371"/>
    <cellStyle name="Вычисление 3 4 2 3 2" xfId="32372"/>
    <cellStyle name="Вычисление 3 4 2 3 3" xfId="32373"/>
    <cellStyle name="Вычисление 3 4 2 3 4" xfId="32374"/>
    <cellStyle name="Вычисление 3 4 2 3 5" xfId="32375"/>
    <cellStyle name="Вычисление 3 4 2 3 6" xfId="32376"/>
    <cellStyle name="Вычисление 3 4 2 3 7" xfId="32377"/>
    <cellStyle name="Вычисление 3 4 2 4" xfId="32378"/>
    <cellStyle name="Вычисление 3 4 2 4 2" xfId="32379"/>
    <cellStyle name="Вычисление 3 4 2 4 3" xfId="32380"/>
    <cellStyle name="Вычисление 3 4 2 4 4" xfId="32381"/>
    <cellStyle name="Вычисление 3 4 2 4 5" xfId="32382"/>
    <cellStyle name="Вычисление 3 4 2 4 6" xfId="32383"/>
    <cellStyle name="Вычисление 3 4 2 4 7" xfId="32384"/>
    <cellStyle name="Вычисление 3 4 2 5" xfId="32385"/>
    <cellStyle name="Вычисление 3 4 2 6" xfId="32386"/>
    <cellStyle name="Вычисление 3 4 2 7" xfId="32387"/>
    <cellStyle name="Вычисление 3 4 2 8" xfId="32388"/>
    <cellStyle name="Вычисление 3 4 2 9" xfId="32389"/>
    <cellStyle name="Вычисление 3 4 3" xfId="32390"/>
    <cellStyle name="Вычисление 3 4 3 10" xfId="32391"/>
    <cellStyle name="Вычисление 3 4 3 11" xfId="32392"/>
    <cellStyle name="Вычисление 3 4 3 12" xfId="32393"/>
    <cellStyle name="Вычисление 3 4 3 13" xfId="32394"/>
    <cellStyle name="Вычисление 3 4 3 14" xfId="32395"/>
    <cellStyle name="Вычисление 3 4 3 2" xfId="32396"/>
    <cellStyle name="Вычисление 3 4 3 2 10" xfId="32397"/>
    <cellStyle name="Вычисление 3 4 3 2 2" xfId="32398"/>
    <cellStyle name="Вычисление 3 4 3 2 2 2" xfId="32399"/>
    <cellStyle name="Вычисление 3 4 3 2 2 3" xfId="32400"/>
    <cellStyle name="Вычисление 3 4 3 2 2 4" xfId="32401"/>
    <cellStyle name="Вычисление 3 4 3 2 2 5" xfId="32402"/>
    <cellStyle name="Вычисление 3 4 3 2 2 6" xfId="32403"/>
    <cellStyle name="Вычисление 3 4 3 2 2 7" xfId="32404"/>
    <cellStyle name="Вычисление 3 4 3 2 3" xfId="32405"/>
    <cellStyle name="Вычисление 3 4 3 2 3 2" xfId="32406"/>
    <cellStyle name="Вычисление 3 4 3 2 3 3" xfId="32407"/>
    <cellStyle name="Вычисление 3 4 3 2 3 4" xfId="32408"/>
    <cellStyle name="Вычисление 3 4 3 2 3 5" xfId="32409"/>
    <cellStyle name="Вычисление 3 4 3 2 3 6" xfId="32410"/>
    <cellStyle name="Вычисление 3 4 3 2 3 7" xfId="32411"/>
    <cellStyle name="Вычисление 3 4 3 2 4" xfId="32412"/>
    <cellStyle name="Вычисление 3 4 3 2 5" xfId="32413"/>
    <cellStyle name="Вычисление 3 4 3 2 6" xfId="32414"/>
    <cellStyle name="Вычисление 3 4 3 2 7" xfId="32415"/>
    <cellStyle name="Вычисление 3 4 3 2 8" xfId="32416"/>
    <cellStyle name="Вычисление 3 4 3 2 9" xfId="32417"/>
    <cellStyle name="Вычисление 3 4 3 3" xfId="32418"/>
    <cellStyle name="Вычисление 3 4 3 3 2" xfId="32419"/>
    <cellStyle name="Вычисление 3 4 3 3 3" xfId="32420"/>
    <cellStyle name="Вычисление 3 4 3 3 4" xfId="32421"/>
    <cellStyle name="Вычисление 3 4 3 3 5" xfId="32422"/>
    <cellStyle name="Вычисление 3 4 3 3 6" xfId="32423"/>
    <cellStyle name="Вычисление 3 4 3 3 7" xfId="32424"/>
    <cellStyle name="Вычисление 3 4 3 4" xfId="32425"/>
    <cellStyle name="Вычисление 3 4 3 4 2" xfId="32426"/>
    <cellStyle name="Вычисление 3 4 3 4 3" xfId="32427"/>
    <cellStyle name="Вычисление 3 4 3 4 4" xfId="32428"/>
    <cellStyle name="Вычисление 3 4 3 4 5" xfId="32429"/>
    <cellStyle name="Вычисление 3 4 3 4 6" xfId="32430"/>
    <cellStyle name="Вычисление 3 4 3 4 7" xfId="32431"/>
    <cellStyle name="Вычисление 3 4 3 5" xfId="32432"/>
    <cellStyle name="Вычисление 3 4 3 6" xfId="32433"/>
    <cellStyle name="Вычисление 3 4 3 7" xfId="32434"/>
    <cellStyle name="Вычисление 3 4 3 8" xfId="32435"/>
    <cellStyle name="Вычисление 3 4 3 9" xfId="32436"/>
    <cellStyle name="Вычисление 3 4 4" xfId="32437"/>
    <cellStyle name="Вычисление 3 4 4 10" xfId="32438"/>
    <cellStyle name="Вычисление 3 4 4 11" xfId="32439"/>
    <cellStyle name="Вычисление 3 4 4 12" xfId="32440"/>
    <cellStyle name="Вычисление 3 4 4 13" xfId="32441"/>
    <cellStyle name="Вычисление 3 4 4 14" xfId="32442"/>
    <cellStyle name="Вычисление 3 4 4 2" xfId="32443"/>
    <cellStyle name="Вычисление 3 4 4 2 10" xfId="32444"/>
    <cellStyle name="Вычисление 3 4 4 2 2" xfId="32445"/>
    <cellStyle name="Вычисление 3 4 4 2 2 2" xfId="32446"/>
    <cellStyle name="Вычисление 3 4 4 2 2 3" xfId="32447"/>
    <cellStyle name="Вычисление 3 4 4 2 2 4" xfId="32448"/>
    <cellStyle name="Вычисление 3 4 4 2 2 5" xfId="32449"/>
    <cellStyle name="Вычисление 3 4 4 2 2 6" xfId="32450"/>
    <cellStyle name="Вычисление 3 4 4 2 2 7" xfId="32451"/>
    <cellStyle name="Вычисление 3 4 4 2 3" xfId="32452"/>
    <cellStyle name="Вычисление 3 4 4 2 3 2" xfId="32453"/>
    <cellStyle name="Вычисление 3 4 4 2 3 3" xfId="32454"/>
    <cellStyle name="Вычисление 3 4 4 2 3 4" xfId="32455"/>
    <cellStyle name="Вычисление 3 4 4 2 3 5" xfId="32456"/>
    <cellStyle name="Вычисление 3 4 4 2 3 6" xfId="32457"/>
    <cellStyle name="Вычисление 3 4 4 2 3 7" xfId="32458"/>
    <cellStyle name="Вычисление 3 4 4 2 4" xfId="32459"/>
    <cellStyle name="Вычисление 3 4 4 2 5" xfId="32460"/>
    <cellStyle name="Вычисление 3 4 4 2 6" xfId="32461"/>
    <cellStyle name="Вычисление 3 4 4 2 7" xfId="32462"/>
    <cellStyle name="Вычисление 3 4 4 2 8" xfId="32463"/>
    <cellStyle name="Вычисление 3 4 4 2 9" xfId="32464"/>
    <cellStyle name="Вычисление 3 4 4 3" xfId="32465"/>
    <cellStyle name="Вычисление 3 4 4 3 2" xfId="32466"/>
    <cellStyle name="Вычисление 3 4 4 3 3" xfId="32467"/>
    <cellStyle name="Вычисление 3 4 4 3 4" xfId="32468"/>
    <cellStyle name="Вычисление 3 4 4 3 5" xfId="32469"/>
    <cellStyle name="Вычисление 3 4 4 3 6" xfId="32470"/>
    <cellStyle name="Вычисление 3 4 4 3 7" xfId="32471"/>
    <cellStyle name="Вычисление 3 4 4 4" xfId="32472"/>
    <cellStyle name="Вычисление 3 4 4 4 2" xfId="32473"/>
    <cellStyle name="Вычисление 3 4 4 4 3" xfId="32474"/>
    <cellStyle name="Вычисление 3 4 4 4 4" xfId="32475"/>
    <cellStyle name="Вычисление 3 4 4 4 5" xfId="32476"/>
    <cellStyle name="Вычисление 3 4 4 4 6" xfId="32477"/>
    <cellStyle name="Вычисление 3 4 4 4 7" xfId="32478"/>
    <cellStyle name="Вычисление 3 4 4 5" xfId="32479"/>
    <cellStyle name="Вычисление 3 4 4 6" xfId="32480"/>
    <cellStyle name="Вычисление 3 4 4 7" xfId="32481"/>
    <cellStyle name="Вычисление 3 4 4 8" xfId="32482"/>
    <cellStyle name="Вычисление 3 4 4 9" xfId="32483"/>
    <cellStyle name="Вычисление 3 4 5" xfId="32484"/>
    <cellStyle name="Вычисление 3 4 5 10" xfId="32485"/>
    <cellStyle name="Вычисление 3 4 5 11" xfId="32486"/>
    <cellStyle name="Вычисление 3 4 5 12" xfId="32487"/>
    <cellStyle name="Вычисление 3 4 5 13" xfId="32488"/>
    <cellStyle name="Вычисление 3 4 5 14" xfId="32489"/>
    <cellStyle name="Вычисление 3 4 5 2" xfId="32490"/>
    <cellStyle name="Вычисление 3 4 5 2 10" xfId="32491"/>
    <cellStyle name="Вычисление 3 4 5 2 2" xfId="32492"/>
    <cellStyle name="Вычисление 3 4 5 2 2 2" xfId="32493"/>
    <cellStyle name="Вычисление 3 4 5 2 2 3" xfId="32494"/>
    <cellStyle name="Вычисление 3 4 5 2 2 4" xfId="32495"/>
    <cellStyle name="Вычисление 3 4 5 2 2 5" xfId="32496"/>
    <cellStyle name="Вычисление 3 4 5 2 2 6" xfId="32497"/>
    <cellStyle name="Вычисление 3 4 5 2 2 7" xfId="32498"/>
    <cellStyle name="Вычисление 3 4 5 2 3" xfId="32499"/>
    <cellStyle name="Вычисление 3 4 5 2 3 2" xfId="32500"/>
    <cellStyle name="Вычисление 3 4 5 2 3 3" xfId="32501"/>
    <cellStyle name="Вычисление 3 4 5 2 3 4" xfId="32502"/>
    <cellStyle name="Вычисление 3 4 5 2 3 5" xfId="32503"/>
    <cellStyle name="Вычисление 3 4 5 2 3 6" xfId="32504"/>
    <cellStyle name="Вычисление 3 4 5 2 3 7" xfId="32505"/>
    <cellStyle name="Вычисление 3 4 5 2 4" xfId="32506"/>
    <cellStyle name="Вычисление 3 4 5 2 5" xfId="32507"/>
    <cellStyle name="Вычисление 3 4 5 2 6" xfId="32508"/>
    <cellStyle name="Вычисление 3 4 5 2 7" xfId="32509"/>
    <cellStyle name="Вычисление 3 4 5 2 8" xfId="32510"/>
    <cellStyle name="Вычисление 3 4 5 2 9" xfId="32511"/>
    <cellStyle name="Вычисление 3 4 5 3" xfId="32512"/>
    <cellStyle name="Вычисление 3 4 5 3 2" xfId="32513"/>
    <cellStyle name="Вычисление 3 4 5 3 3" xfId="32514"/>
    <cellStyle name="Вычисление 3 4 5 3 4" xfId="32515"/>
    <cellStyle name="Вычисление 3 4 5 3 5" xfId="32516"/>
    <cellStyle name="Вычисление 3 4 5 3 6" xfId="32517"/>
    <cellStyle name="Вычисление 3 4 5 3 7" xfId="32518"/>
    <cellStyle name="Вычисление 3 4 5 4" xfId="32519"/>
    <cellStyle name="Вычисление 3 4 5 4 2" xfId="32520"/>
    <cellStyle name="Вычисление 3 4 5 4 3" xfId="32521"/>
    <cellStyle name="Вычисление 3 4 5 4 4" xfId="32522"/>
    <cellStyle name="Вычисление 3 4 5 4 5" xfId="32523"/>
    <cellStyle name="Вычисление 3 4 5 4 6" xfId="32524"/>
    <cellStyle name="Вычисление 3 4 5 4 7" xfId="32525"/>
    <cellStyle name="Вычисление 3 4 5 5" xfId="32526"/>
    <cellStyle name="Вычисление 3 4 5 6" xfId="32527"/>
    <cellStyle name="Вычисление 3 4 5 7" xfId="32528"/>
    <cellStyle name="Вычисление 3 4 5 8" xfId="32529"/>
    <cellStyle name="Вычисление 3 4 5 9" xfId="32530"/>
    <cellStyle name="Вычисление 3 4 6" xfId="32531"/>
    <cellStyle name="Вычисление 3 4 6 10" xfId="32532"/>
    <cellStyle name="Вычисление 3 4 6 2" xfId="32533"/>
    <cellStyle name="Вычисление 3 4 6 2 2" xfId="32534"/>
    <cellStyle name="Вычисление 3 4 6 2 3" xfId="32535"/>
    <cellStyle name="Вычисление 3 4 6 2 4" xfId="32536"/>
    <cellStyle name="Вычисление 3 4 6 2 5" xfId="32537"/>
    <cellStyle name="Вычисление 3 4 6 2 6" xfId="32538"/>
    <cellStyle name="Вычисление 3 4 6 2 7" xfId="32539"/>
    <cellStyle name="Вычисление 3 4 6 3" xfId="32540"/>
    <cellStyle name="Вычисление 3 4 6 3 2" xfId="32541"/>
    <cellStyle name="Вычисление 3 4 6 3 3" xfId="32542"/>
    <cellStyle name="Вычисление 3 4 6 3 4" xfId="32543"/>
    <cellStyle name="Вычисление 3 4 6 3 5" xfId="32544"/>
    <cellStyle name="Вычисление 3 4 6 3 6" xfId="32545"/>
    <cellStyle name="Вычисление 3 4 6 3 7" xfId="32546"/>
    <cellStyle name="Вычисление 3 4 6 4" xfId="32547"/>
    <cellStyle name="Вычисление 3 4 6 5" xfId="32548"/>
    <cellStyle name="Вычисление 3 4 6 6" xfId="32549"/>
    <cellStyle name="Вычисление 3 4 6 7" xfId="32550"/>
    <cellStyle name="Вычисление 3 4 6 8" xfId="32551"/>
    <cellStyle name="Вычисление 3 4 6 9" xfId="32552"/>
    <cellStyle name="Вычисление 3 4 7" xfId="32553"/>
    <cellStyle name="Вычисление 3 4 7 2" xfId="32554"/>
    <cellStyle name="Вычисление 3 4 7 3" xfId="32555"/>
    <cellStyle name="Вычисление 3 4 7 4" xfId="32556"/>
    <cellStyle name="Вычисление 3 4 7 5" xfId="32557"/>
    <cellStyle name="Вычисление 3 4 7 6" xfId="32558"/>
    <cellStyle name="Вычисление 3 4 7 7" xfId="32559"/>
    <cellStyle name="Вычисление 3 4 8" xfId="32560"/>
    <cellStyle name="Вычисление 3 4 8 2" xfId="32561"/>
    <cellStyle name="Вычисление 3 4 8 3" xfId="32562"/>
    <cellStyle name="Вычисление 3 4 8 4" xfId="32563"/>
    <cellStyle name="Вычисление 3 4 8 5" xfId="32564"/>
    <cellStyle name="Вычисление 3 4 8 6" xfId="32565"/>
    <cellStyle name="Вычисление 3 4 8 7" xfId="32566"/>
    <cellStyle name="Вычисление 3 4 9" xfId="32567"/>
    <cellStyle name="Вычисление 3 5" xfId="32568"/>
    <cellStyle name="Вычисление 3 5 10" xfId="32569"/>
    <cellStyle name="Вычисление 3 5 11" xfId="32570"/>
    <cellStyle name="Вычисление 3 5 12" xfId="32571"/>
    <cellStyle name="Вычисление 3 5 13" xfId="32572"/>
    <cellStyle name="Вычисление 3 5 14" xfId="32573"/>
    <cellStyle name="Вычисление 3 5 2" xfId="32574"/>
    <cellStyle name="Вычисление 3 5 2 10" xfId="32575"/>
    <cellStyle name="Вычисление 3 5 2 2" xfId="32576"/>
    <cellStyle name="Вычисление 3 5 2 2 2" xfId="32577"/>
    <cellStyle name="Вычисление 3 5 2 2 3" xfId="32578"/>
    <cellStyle name="Вычисление 3 5 2 2 4" xfId="32579"/>
    <cellStyle name="Вычисление 3 5 2 2 5" xfId="32580"/>
    <cellStyle name="Вычисление 3 5 2 2 6" xfId="32581"/>
    <cellStyle name="Вычисление 3 5 2 2 7" xfId="32582"/>
    <cellStyle name="Вычисление 3 5 2 3" xfId="32583"/>
    <cellStyle name="Вычисление 3 5 2 3 2" xfId="32584"/>
    <cellStyle name="Вычисление 3 5 2 3 3" xfId="32585"/>
    <cellStyle name="Вычисление 3 5 2 3 4" xfId="32586"/>
    <cellStyle name="Вычисление 3 5 2 3 5" xfId="32587"/>
    <cellStyle name="Вычисление 3 5 2 3 6" xfId="32588"/>
    <cellStyle name="Вычисление 3 5 2 3 7" xfId="32589"/>
    <cellStyle name="Вычисление 3 5 2 4" xfId="32590"/>
    <cellStyle name="Вычисление 3 5 2 5" xfId="32591"/>
    <cellStyle name="Вычисление 3 5 2 6" xfId="32592"/>
    <cellStyle name="Вычисление 3 5 2 7" xfId="32593"/>
    <cellStyle name="Вычисление 3 5 2 8" xfId="32594"/>
    <cellStyle name="Вычисление 3 5 2 9" xfId="32595"/>
    <cellStyle name="Вычисление 3 5 3" xfId="32596"/>
    <cellStyle name="Вычисление 3 5 3 2" xfId="32597"/>
    <cellStyle name="Вычисление 3 5 3 3" xfId="32598"/>
    <cellStyle name="Вычисление 3 5 3 4" xfId="32599"/>
    <cellStyle name="Вычисление 3 5 3 5" xfId="32600"/>
    <cellStyle name="Вычисление 3 5 3 6" xfId="32601"/>
    <cellStyle name="Вычисление 3 5 3 7" xfId="32602"/>
    <cellStyle name="Вычисление 3 5 4" xfId="32603"/>
    <cellStyle name="Вычисление 3 5 4 2" xfId="32604"/>
    <cellStyle name="Вычисление 3 5 4 3" xfId="32605"/>
    <cellStyle name="Вычисление 3 5 4 4" xfId="32606"/>
    <cellStyle name="Вычисление 3 5 4 5" xfId="32607"/>
    <cellStyle name="Вычисление 3 5 4 6" xfId="32608"/>
    <cellStyle name="Вычисление 3 5 4 7" xfId="32609"/>
    <cellStyle name="Вычисление 3 5 5" xfId="32610"/>
    <cellStyle name="Вычисление 3 5 6" xfId="32611"/>
    <cellStyle name="Вычисление 3 5 7" xfId="32612"/>
    <cellStyle name="Вычисление 3 5 8" xfId="32613"/>
    <cellStyle name="Вычисление 3 5 9" xfId="32614"/>
    <cellStyle name="Вычисление 3 6" xfId="32615"/>
    <cellStyle name="Вычисление 3 6 10" xfId="32616"/>
    <cellStyle name="Вычисление 3 6 2" xfId="32617"/>
    <cellStyle name="Вычисление 3 6 2 2" xfId="32618"/>
    <cellStyle name="Вычисление 3 6 2 3" xfId="32619"/>
    <cellStyle name="Вычисление 3 6 2 4" xfId="32620"/>
    <cellStyle name="Вычисление 3 6 2 5" xfId="32621"/>
    <cellStyle name="Вычисление 3 6 2 6" xfId="32622"/>
    <cellStyle name="Вычисление 3 6 2 7" xfId="32623"/>
    <cellStyle name="Вычисление 3 6 3" xfId="32624"/>
    <cellStyle name="Вычисление 3 6 3 2" xfId="32625"/>
    <cellStyle name="Вычисление 3 6 3 3" xfId="32626"/>
    <cellStyle name="Вычисление 3 6 3 4" xfId="32627"/>
    <cellStyle name="Вычисление 3 6 3 5" xfId="32628"/>
    <cellStyle name="Вычисление 3 6 3 6" xfId="32629"/>
    <cellStyle name="Вычисление 3 6 3 7" xfId="32630"/>
    <cellStyle name="Вычисление 3 6 4" xfId="32631"/>
    <cellStyle name="Вычисление 3 6 5" xfId="32632"/>
    <cellStyle name="Вычисление 3 6 6" xfId="32633"/>
    <cellStyle name="Вычисление 3 6 7" xfId="32634"/>
    <cellStyle name="Вычисление 3 6 8" xfId="32635"/>
    <cellStyle name="Вычисление 3 6 9" xfId="32636"/>
    <cellStyle name="Вычисление 3 7" xfId="32637"/>
    <cellStyle name="Вычисление 3 8" xfId="32638"/>
    <cellStyle name="Вычисление 4" xfId="32639"/>
    <cellStyle name="Вычисление 4 2" xfId="32640"/>
    <cellStyle name="Вычисление 4 2 10" xfId="32641"/>
    <cellStyle name="Вычисление 4 2 11" xfId="32642"/>
    <cellStyle name="Вычисление 4 2 12" xfId="32643"/>
    <cellStyle name="Вычисление 4 2 13" xfId="32644"/>
    <cellStyle name="Вычисление 4 2 14" xfId="32645"/>
    <cellStyle name="Вычисление 4 2 15" xfId="32646"/>
    <cellStyle name="Вычисление 4 2 16" xfId="32647"/>
    <cellStyle name="Вычисление 4 2 17" xfId="32648"/>
    <cellStyle name="Вычисление 4 2 2" xfId="32649"/>
    <cellStyle name="Вычисление 4 2 2 10" xfId="32650"/>
    <cellStyle name="Вычисление 4 2 2 11" xfId="32651"/>
    <cellStyle name="Вычисление 4 2 2 12" xfId="32652"/>
    <cellStyle name="Вычисление 4 2 2 13" xfId="32653"/>
    <cellStyle name="Вычисление 4 2 2 14" xfId="32654"/>
    <cellStyle name="Вычисление 4 2 2 2" xfId="32655"/>
    <cellStyle name="Вычисление 4 2 2 2 10" xfId="32656"/>
    <cellStyle name="Вычисление 4 2 2 2 2" xfId="32657"/>
    <cellStyle name="Вычисление 4 2 2 2 2 2" xfId="32658"/>
    <cellStyle name="Вычисление 4 2 2 2 2 3" xfId="32659"/>
    <cellStyle name="Вычисление 4 2 2 2 2 4" xfId="32660"/>
    <cellStyle name="Вычисление 4 2 2 2 2 5" xfId="32661"/>
    <cellStyle name="Вычисление 4 2 2 2 2 6" xfId="32662"/>
    <cellStyle name="Вычисление 4 2 2 2 2 7" xfId="32663"/>
    <cellStyle name="Вычисление 4 2 2 2 3" xfId="32664"/>
    <cellStyle name="Вычисление 4 2 2 2 3 2" xfId="32665"/>
    <cellStyle name="Вычисление 4 2 2 2 3 3" xfId="32666"/>
    <cellStyle name="Вычисление 4 2 2 2 3 4" xfId="32667"/>
    <cellStyle name="Вычисление 4 2 2 2 3 5" xfId="32668"/>
    <cellStyle name="Вычисление 4 2 2 2 3 6" xfId="32669"/>
    <cellStyle name="Вычисление 4 2 2 2 3 7" xfId="32670"/>
    <cellStyle name="Вычисление 4 2 2 2 4" xfId="32671"/>
    <cellStyle name="Вычисление 4 2 2 2 5" xfId="32672"/>
    <cellStyle name="Вычисление 4 2 2 2 6" xfId="32673"/>
    <cellStyle name="Вычисление 4 2 2 2 7" xfId="32674"/>
    <cellStyle name="Вычисление 4 2 2 2 8" xfId="32675"/>
    <cellStyle name="Вычисление 4 2 2 2 9" xfId="32676"/>
    <cellStyle name="Вычисление 4 2 2 3" xfId="32677"/>
    <cellStyle name="Вычисление 4 2 2 3 2" xfId="32678"/>
    <cellStyle name="Вычисление 4 2 2 3 3" xfId="32679"/>
    <cellStyle name="Вычисление 4 2 2 3 4" xfId="32680"/>
    <cellStyle name="Вычисление 4 2 2 3 5" xfId="32681"/>
    <cellStyle name="Вычисление 4 2 2 3 6" xfId="32682"/>
    <cellStyle name="Вычисление 4 2 2 3 7" xfId="32683"/>
    <cellStyle name="Вычисление 4 2 2 4" xfId="32684"/>
    <cellStyle name="Вычисление 4 2 2 4 2" xfId="32685"/>
    <cellStyle name="Вычисление 4 2 2 4 3" xfId="32686"/>
    <cellStyle name="Вычисление 4 2 2 4 4" xfId="32687"/>
    <cellStyle name="Вычисление 4 2 2 4 5" xfId="32688"/>
    <cellStyle name="Вычисление 4 2 2 4 6" xfId="32689"/>
    <cellStyle name="Вычисление 4 2 2 4 7" xfId="32690"/>
    <cellStyle name="Вычисление 4 2 2 5" xfId="32691"/>
    <cellStyle name="Вычисление 4 2 2 6" xfId="32692"/>
    <cellStyle name="Вычисление 4 2 2 7" xfId="32693"/>
    <cellStyle name="Вычисление 4 2 2 8" xfId="32694"/>
    <cellStyle name="Вычисление 4 2 2 9" xfId="32695"/>
    <cellStyle name="Вычисление 4 2 3" xfId="32696"/>
    <cellStyle name="Вычисление 4 2 3 10" xfId="32697"/>
    <cellStyle name="Вычисление 4 2 3 11" xfId="32698"/>
    <cellStyle name="Вычисление 4 2 3 12" xfId="32699"/>
    <cellStyle name="Вычисление 4 2 3 13" xfId="32700"/>
    <cellStyle name="Вычисление 4 2 3 14" xfId="32701"/>
    <cellStyle name="Вычисление 4 2 3 2" xfId="32702"/>
    <cellStyle name="Вычисление 4 2 3 2 10" xfId="32703"/>
    <cellStyle name="Вычисление 4 2 3 2 2" xfId="32704"/>
    <cellStyle name="Вычисление 4 2 3 2 2 2" xfId="32705"/>
    <cellStyle name="Вычисление 4 2 3 2 2 3" xfId="32706"/>
    <cellStyle name="Вычисление 4 2 3 2 2 4" xfId="32707"/>
    <cellStyle name="Вычисление 4 2 3 2 2 5" xfId="32708"/>
    <cellStyle name="Вычисление 4 2 3 2 2 6" xfId="32709"/>
    <cellStyle name="Вычисление 4 2 3 2 2 7" xfId="32710"/>
    <cellStyle name="Вычисление 4 2 3 2 3" xfId="32711"/>
    <cellStyle name="Вычисление 4 2 3 2 3 2" xfId="32712"/>
    <cellStyle name="Вычисление 4 2 3 2 3 3" xfId="32713"/>
    <cellStyle name="Вычисление 4 2 3 2 3 4" xfId="32714"/>
    <cellStyle name="Вычисление 4 2 3 2 3 5" xfId="32715"/>
    <cellStyle name="Вычисление 4 2 3 2 3 6" xfId="32716"/>
    <cellStyle name="Вычисление 4 2 3 2 3 7" xfId="32717"/>
    <cellStyle name="Вычисление 4 2 3 2 4" xfId="32718"/>
    <cellStyle name="Вычисление 4 2 3 2 5" xfId="32719"/>
    <cellStyle name="Вычисление 4 2 3 2 6" xfId="32720"/>
    <cellStyle name="Вычисление 4 2 3 2 7" xfId="32721"/>
    <cellStyle name="Вычисление 4 2 3 2 8" xfId="32722"/>
    <cellStyle name="Вычисление 4 2 3 2 9" xfId="32723"/>
    <cellStyle name="Вычисление 4 2 3 3" xfId="32724"/>
    <cellStyle name="Вычисление 4 2 3 3 2" xfId="32725"/>
    <cellStyle name="Вычисление 4 2 3 3 3" xfId="32726"/>
    <cellStyle name="Вычисление 4 2 3 3 4" xfId="32727"/>
    <cellStyle name="Вычисление 4 2 3 3 5" xfId="32728"/>
    <cellStyle name="Вычисление 4 2 3 3 6" xfId="32729"/>
    <cellStyle name="Вычисление 4 2 3 3 7" xfId="32730"/>
    <cellStyle name="Вычисление 4 2 3 4" xfId="32731"/>
    <cellStyle name="Вычисление 4 2 3 4 2" xfId="32732"/>
    <cellStyle name="Вычисление 4 2 3 4 3" xfId="32733"/>
    <cellStyle name="Вычисление 4 2 3 4 4" xfId="32734"/>
    <cellStyle name="Вычисление 4 2 3 4 5" xfId="32735"/>
    <cellStyle name="Вычисление 4 2 3 4 6" xfId="32736"/>
    <cellStyle name="Вычисление 4 2 3 4 7" xfId="32737"/>
    <cellStyle name="Вычисление 4 2 3 5" xfId="32738"/>
    <cellStyle name="Вычисление 4 2 3 6" xfId="32739"/>
    <cellStyle name="Вычисление 4 2 3 7" xfId="32740"/>
    <cellStyle name="Вычисление 4 2 3 8" xfId="32741"/>
    <cellStyle name="Вычисление 4 2 3 9" xfId="32742"/>
    <cellStyle name="Вычисление 4 2 4" xfId="32743"/>
    <cellStyle name="Вычисление 4 2 4 10" xfId="32744"/>
    <cellStyle name="Вычисление 4 2 4 11" xfId="32745"/>
    <cellStyle name="Вычисление 4 2 4 12" xfId="32746"/>
    <cellStyle name="Вычисление 4 2 4 13" xfId="32747"/>
    <cellStyle name="Вычисление 4 2 4 14" xfId="32748"/>
    <cellStyle name="Вычисление 4 2 4 2" xfId="32749"/>
    <cellStyle name="Вычисление 4 2 4 2 10" xfId="32750"/>
    <cellStyle name="Вычисление 4 2 4 2 2" xfId="32751"/>
    <cellStyle name="Вычисление 4 2 4 2 2 2" xfId="32752"/>
    <cellStyle name="Вычисление 4 2 4 2 2 3" xfId="32753"/>
    <cellStyle name="Вычисление 4 2 4 2 2 4" xfId="32754"/>
    <cellStyle name="Вычисление 4 2 4 2 2 5" xfId="32755"/>
    <cellStyle name="Вычисление 4 2 4 2 2 6" xfId="32756"/>
    <cellStyle name="Вычисление 4 2 4 2 2 7" xfId="32757"/>
    <cellStyle name="Вычисление 4 2 4 2 3" xfId="32758"/>
    <cellStyle name="Вычисление 4 2 4 2 3 2" xfId="32759"/>
    <cellStyle name="Вычисление 4 2 4 2 3 3" xfId="32760"/>
    <cellStyle name="Вычисление 4 2 4 2 3 4" xfId="32761"/>
    <cellStyle name="Вычисление 4 2 4 2 3 5" xfId="32762"/>
    <cellStyle name="Вычисление 4 2 4 2 3 6" xfId="32763"/>
    <cellStyle name="Вычисление 4 2 4 2 3 7" xfId="32764"/>
    <cellStyle name="Вычисление 4 2 4 2 4" xfId="32765"/>
    <cellStyle name="Вычисление 4 2 4 2 5" xfId="32766"/>
    <cellStyle name="Вычисление 4 2 4 2 6" xfId="32767"/>
    <cellStyle name="Вычисление 4 2 4 2 7" xfId="32768"/>
    <cellStyle name="Вычисление 4 2 4 2 8" xfId="32769"/>
    <cellStyle name="Вычисление 4 2 4 2 9" xfId="32770"/>
    <cellStyle name="Вычисление 4 2 4 3" xfId="32771"/>
    <cellStyle name="Вычисление 4 2 4 3 2" xfId="32772"/>
    <cellStyle name="Вычисление 4 2 4 3 3" xfId="32773"/>
    <cellStyle name="Вычисление 4 2 4 3 4" xfId="32774"/>
    <cellStyle name="Вычисление 4 2 4 3 5" xfId="32775"/>
    <cellStyle name="Вычисление 4 2 4 3 6" xfId="32776"/>
    <cellStyle name="Вычисление 4 2 4 3 7" xfId="32777"/>
    <cellStyle name="Вычисление 4 2 4 4" xfId="32778"/>
    <cellStyle name="Вычисление 4 2 4 4 2" xfId="32779"/>
    <cellStyle name="Вычисление 4 2 4 4 3" xfId="32780"/>
    <cellStyle name="Вычисление 4 2 4 4 4" xfId="32781"/>
    <cellStyle name="Вычисление 4 2 4 4 5" xfId="32782"/>
    <cellStyle name="Вычисление 4 2 4 4 6" xfId="32783"/>
    <cellStyle name="Вычисление 4 2 4 4 7" xfId="32784"/>
    <cellStyle name="Вычисление 4 2 4 5" xfId="32785"/>
    <cellStyle name="Вычисление 4 2 4 6" xfId="32786"/>
    <cellStyle name="Вычисление 4 2 4 7" xfId="32787"/>
    <cellStyle name="Вычисление 4 2 4 8" xfId="32788"/>
    <cellStyle name="Вычисление 4 2 4 9" xfId="32789"/>
    <cellStyle name="Вычисление 4 2 5" xfId="32790"/>
    <cellStyle name="Вычисление 4 2 5 10" xfId="32791"/>
    <cellStyle name="Вычисление 4 2 5 11" xfId="32792"/>
    <cellStyle name="Вычисление 4 2 5 12" xfId="32793"/>
    <cellStyle name="Вычисление 4 2 5 13" xfId="32794"/>
    <cellStyle name="Вычисление 4 2 5 14" xfId="32795"/>
    <cellStyle name="Вычисление 4 2 5 2" xfId="32796"/>
    <cellStyle name="Вычисление 4 2 5 2 10" xfId="32797"/>
    <cellStyle name="Вычисление 4 2 5 2 2" xfId="32798"/>
    <cellStyle name="Вычисление 4 2 5 2 2 2" xfId="32799"/>
    <cellStyle name="Вычисление 4 2 5 2 2 3" xfId="32800"/>
    <cellStyle name="Вычисление 4 2 5 2 2 4" xfId="32801"/>
    <cellStyle name="Вычисление 4 2 5 2 2 5" xfId="32802"/>
    <cellStyle name="Вычисление 4 2 5 2 2 6" xfId="32803"/>
    <cellStyle name="Вычисление 4 2 5 2 2 7" xfId="32804"/>
    <cellStyle name="Вычисление 4 2 5 2 3" xfId="32805"/>
    <cellStyle name="Вычисление 4 2 5 2 3 2" xfId="32806"/>
    <cellStyle name="Вычисление 4 2 5 2 3 3" xfId="32807"/>
    <cellStyle name="Вычисление 4 2 5 2 3 4" xfId="32808"/>
    <cellStyle name="Вычисление 4 2 5 2 3 5" xfId="32809"/>
    <cellStyle name="Вычисление 4 2 5 2 3 6" xfId="32810"/>
    <cellStyle name="Вычисление 4 2 5 2 3 7" xfId="32811"/>
    <cellStyle name="Вычисление 4 2 5 2 4" xfId="32812"/>
    <cellStyle name="Вычисление 4 2 5 2 5" xfId="32813"/>
    <cellStyle name="Вычисление 4 2 5 2 6" xfId="32814"/>
    <cellStyle name="Вычисление 4 2 5 2 7" xfId="32815"/>
    <cellStyle name="Вычисление 4 2 5 2 8" xfId="32816"/>
    <cellStyle name="Вычисление 4 2 5 2 9" xfId="32817"/>
    <cellStyle name="Вычисление 4 2 5 3" xfId="32818"/>
    <cellStyle name="Вычисление 4 2 5 3 2" xfId="32819"/>
    <cellStyle name="Вычисление 4 2 5 3 3" xfId="32820"/>
    <cellStyle name="Вычисление 4 2 5 3 4" xfId="32821"/>
    <cellStyle name="Вычисление 4 2 5 3 5" xfId="32822"/>
    <cellStyle name="Вычисление 4 2 5 3 6" xfId="32823"/>
    <cellStyle name="Вычисление 4 2 5 3 7" xfId="32824"/>
    <cellStyle name="Вычисление 4 2 5 4" xfId="32825"/>
    <cellStyle name="Вычисление 4 2 5 4 2" xfId="32826"/>
    <cellStyle name="Вычисление 4 2 5 4 3" xfId="32827"/>
    <cellStyle name="Вычисление 4 2 5 4 4" xfId="32828"/>
    <cellStyle name="Вычисление 4 2 5 4 5" xfId="32829"/>
    <cellStyle name="Вычисление 4 2 5 4 6" xfId="32830"/>
    <cellStyle name="Вычисление 4 2 5 4 7" xfId="32831"/>
    <cellStyle name="Вычисление 4 2 5 5" xfId="32832"/>
    <cellStyle name="Вычисление 4 2 5 6" xfId="32833"/>
    <cellStyle name="Вычисление 4 2 5 7" xfId="32834"/>
    <cellStyle name="Вычисление 4 2 5 8" xfId="32835"/>
    <cellStyle name="Вычисление 4 2 5 9" xfId="32836"/>
    <cellStyle name="Вычисление 4 2 6" xfId="32837"/>
    <cellStyle name="Вычисление 4 2 6 10" xfId="32838"/>
    <cellStyle name="Вычисление 4 2 6 2" xfId="32839"/>
    <cellStyle name="Вычисление 4 2 6 2 2" xfId="32840"/>
    <cellStyle name="Вычисление 4 2 6 2 3" xfId="32841"/>
    <cellStyle name="Вычисление 4 2 6 2 4" xfId="32842"/>
    <cellStyle name="Вычисление 4 2 6 2 5" xfId="32843"/>
    <cellStyle name="Вычисление 4 2 6 2 6" xfId="32844"/>
    <cellStyle name="Вычисление 4 2 6 2 7" xfId="32845"/>
    <cellStyle name="Вычисление 4 2 6 3" xfId="32846"/>
    <cellStyle name="Вычисление 4 2 6 3 2" xfId="32847"/>
    <cellStyle name="Вычисление 4 2 6 3 3" xfId="32848"/>
    <cellStyle name="Вычисление 4 2 6 3 4" xfId="32849"/>
    <cellStyle name="Вычисление 4 2 6 3 5" xfId="32850"/>
    <cellStyle name="Вычисление 4 2 6 3 6" xfId="32851"/>
    <cellStyle name="Вычисление 4 2 6 3 7" xfId="32852"/>
    <cellStyle name="Вычисление 4 2 6 4" xfId="32853"/>
    <cellStyle name="Вычисление 4 2 6 5" xfId="32854"/>
    <cellStyle name="Вычисление 4 2 6 6" xfId="32855"/>
    <cellStyle name="Вычисление 4 2 6 7" xfId="32856"/>
    <cellStyle name="Вычисление 4 2 6 8" xfId="32857"/>
    <cellStyle name="Вычисление 4 2 6 9" xfId="32858"/>
    <cellStyle name="Вычисление 4 2 7" xfId="32859"/>
    <cellStyle name="Вычисление 4 2 7 2" xfId="32860"/>
    <cellStyle name="Вычисление 4 2 7 3" xfId="32861"/>
    <cellStyle name="Вычисление 4 2 7 4" xfId="32862"/>
    <cellStyle name="Вычисление 4 2 7 5" xfId="32863"/>
    <cellStyle name="Вычисление 4 2 7 6" xfId="32864"/>
    <cellStyle name="Вычисление 4 2 7 7" xfId="32865"/>
    <cellStyle name="Вычисление 4 2 8" xfId="32866"/>
    <cellStyle name="Вычисление 4 2 8 2" xfId="32867"/>
    <cellStyle name="Вычисление 4 2 8 3" xfId="32868"/>
    <cellStyle name="Вычисление 4 2 8 4" xfId="32869"/>
    <cellStyle name="Вычисление 4 2 8 5" xfId="32870"/>
    <cellStyle name="Вычисление 4 2 8 6" xfId="32871"/>
    <cellStyle name="Вычисление 4 2 8 7" xfId="32872"/>
    <cellStyle name="Вычисление 4 2 9" xfId="32873"/>
    <cellStyle name="Вычисление 4 3" xfId="32874"/>
    <cellStyle name="Вычисление 4 3 10" xfId="32875"/>
    <cellStyle name="Вычисление 4 3 11" xfId="32876"/>
    <cellStyle name="Вычисление 4 3 12" xfId="32877"/>
    <cellStyle name="Вычисление 4 3 13" xfId="32878"/>
    <cellStyle name="Вычисление 4 3 14" xfId="32879"/>
    <cellStyle name="Вычисление 4 3 15" xfId="32880"/>
    <cellStyle name="Вычисление 4 3 2" xfId="32881"/>
    <cellStyle name="Вычисление 4 3 2 10" xfId="32882"/>
    <cellStyle name="Вычисление 4 3 2 11" xfId="32883"/>
    <cellStyle name="Вычисление 4 3 2 12" xfId="32884"/>
    <cellStyle name="Вычисление 4 3 2 13" xfId="32885"/>
    <cellStyle name="Вычисление 4 3 2 14" xfId="32886"/>
    <cellStyle name="Вычисление 4 3 2 2" xfId="32887"/>
    <cellStyle name="Вычисление 4 3 2 2 10" xfId="32888"/>
    <cellStyle name="Вычисление 4 3 2 2 2" xfId="32889"/>
    <cellStyle name="Вычисление 4 3 2 2 2 2" xfId="32890"/>
    <cellStyle name="Вычисление 4 3 2 2 2 3" xfId="32891"/>
    <cellStyle name="Вычисление 4 3 2 2 2 4" xfId="32892"/>
    <cellStyle name="Вычисление 4 3 2 2 2 5" xfId="32893"/>
    <cellStyle name="Вычисление 4 3 2 2 2 6" xfId="32894"/>
    <cellStyle name="Вычисление 4 3 2 2 2 7" xfId="32895"/>
    <cellStyle name="Вычисление 4 3 2 2 3" xfId="32896"/>
    <cellStyle name="Вычисление 4 3 2 2 3 2" xfId="32897"/>
    <cellStyle name="Вычисление 4 3 2 2 3 3" xfId="32898"/>
    <cellStyle name="Вычисление 4 3 2 2 3 4" xfId="32899"/>
    <cellStyle name="Вычисление 4 3 2 2 3 5" xfId="32900"/>
    <cellStyle name="Вычисление 4 3 2 2 3 6" xfId="32901"/>
    <cellStyle name="Вычисление 4 3 2 2 3 7" xfId="32902"/>
    <cellStyle name="Вычисление 4 3 2 2 4" xfId="32903"/>
    <cellStyle name="Вычисление 4 3 2 2 5" xfId="32904"/>
    <cellStyle name="Вычисление 4 3 2 2 6" xfId="32905"/>
    <cellStyle name="Вычисление 4 3 2 2 7" xfId="32906"/>
    <cellStyle name="Вычисление 4 3 2 2 8" xfId="32907"/>
    <cellStyle name="Вычисление 4 3 2 2 9" xfId="32908"/>
    <cellStyle name="Вычисление 4 3 2 3" xfId="32909"/>
    <cellStyle name="Вычисление 4 3 2 3 2" xfId="32910"/>
    <cellStyle name="Вычисление 4 3 2 3 3" xfId="32911"/>
    <cellStyle name="Вычисление 4 3 2 3 4" xfId="32912"/>
    <cellStyle name="Вычисление 4 3 2 3 5" xfId="32913"/>
    <cellStyle name="Вычисление 4 3 2 3 6" xfId="32914"/>
    <cellStyle name="Вычисление 4 3 2 3 7" xfId="32915"/>
    <cellStyle name="Вычисление 4 3 2 4" xfId="32916"/>
    <cellStyle name="Вычисление 4 3 2 4 2" xfId="32917"/>
    <cellStyle name="Вычисление 4 3 2 4 3" xfId="32918"/>
    <cellStyle name="Вычисление 4 3 2 4 4" xfId="32919"/>
    <cellStyle name="Вычисление 4 3 2 4 5" xfId="32920"/>
    <cellStyle name="Вычисление 4 3 2 4 6" xfId="32921"/>
    <cellStyle name="Вычисление 4 3 2 4 7" xfId="32922"/>
    <cellStyle name="Вычисление 4 3 2 5" xfId="32923"/>
    <cellStyle name="Вычисление 4 3 2 6" xfId="32924"/>
    <cellStyle name="Вычисление 4 3 2 7" xfId="32925"/>
    <cellStyle name="Вычисление 4 3 2 8" xfId="32926"/>
    <cellStyle name="Вычисление 4 3 2 9" xfId="32927"/>
    <cellStyle name="Вычисление 4 3 3" xfId="32928"/>
    <cellStyle name="Вычисление 4 3 3 10" xfId="32929"/>
    <cellStyle name="Вычисление 4 3 3 11" xfId="32930"/>
    <cellStyle name="Вычисление 4 3 3 12" xfId="32931"/>
    <cellStyle name="Вычисление 4 3 3 13" xfId="32932"/>
    <cellStyle name="Вычисление 4 3 3 14" xfId="32933"/>
    <cellStyle name="Вычисление 4 3 3 2" xfId="32934"/>
    <cellStyle name="Вычисление 4 3 3 2 10" xfId="32935"/>
    <cellStyle name="Вычисление 4 3 3 2 2" xfId="32936"/>
    <cellStyle name="Вычисление 4 3 3 2 2 2" xfId="32937"/>
    <cellStyle name="Вычисление 4 3 3 2 2 3" xfId="32938"/>
    <cellStyle name="Вычисление 4 3 3 2 2 4" xfId="32939"/>
    <cellStyle name="Вычисление 4 3 3 2 2 5" xfId="32940"/>
    <cellStyle name="Вычисление 4 3 3 2 2 6" xfId="32941"/>
    <cellStyle name="Вычисление 4 3 3 2 2 7" xfId="32942"/>
    <cellStyle name="Вычисление 4 3 3 2 3" xfId="32943"/>
    <cellStyle name="Вычисление 4 3 3 2 3 2" xfId="32944"/>
    <cellStyle name="Вычисление 4 3 3 2 3 3" xfId="32945"/>
    <cellStyle name="Вычисление 4 3 3 2 3 4" xfId="32946"/>
    <cellStyle name="Вычисление 4 3 3 2 3 5" xfId="32947"/>
    <cellStyle name="Вычисление 4 3 3 2 3 6" xfId="32948"/>
    <cellStyle name="Вычисление 4 3 3 2 3 7" xfId="32949"/>
    <cellStyle name="Вычисление 4 3 3 2 4" xfId="32950"/>
    <cellStyle name="Вычисление 4 3 3 2 5" xfId="32951"/>
    <cellStyle name="Вычисление 4 3 3 2 6" xfId="32952"/>
    <cellStyle name="Вычисление 4 3 3 2 7" xfId="32953"/>
    <cellStyle name="Вычисление 4 3 3 2 8" xfId="32954"/>
    <cellStyle name="Вычисление 4 3 3 2 9" xfId="32955"/>
    <cellStyle name="Вычисление 4 3 3 3" xfId="32956"/>
    <cellStyle name="Вычисление 4 3 3 3 2" xfId="32957"/>
    <cellStyle name="Вычисление 4 3 3 3 3" xfId="32958"/>
    <cellStyle name="Вычисление 4 3 3 3 4" xfId="32959"/>
    <cellStyle name="Вычисление 4 3 3 3 5" xfId="32960"/>
    <cellStyle name="Вычисление 4 3 3 3 6" xfId="32961"/>
    <cellStyle name="Вычисление 4 3 3 3 7" xfId="32962"/>
    <cellStyle name="Вычисление 4 3 3 4" xfId="32963"/>
    <cellStyle name="Вычисление 4 3 3 4 2" xfId="32964"/>
    <cellStyle name="Вычисление 4 3 3 4 3" xfId="32965"/>
    <cellStyle name="Вычисление 4 3 3 4 4" xfId="32966"/>
    <cellStyle name="Вычисление 4 3 3 4 5" xfId="32967"/>
    <cellStyle name="Вычисление 4 3 3 4 6" xfId="32968"/>
    <cellStyle name="Вычисление 4 3 3 4 7" xfId="32969"/>
    <cellStyle name="Вычисление 4 3 3 5" xfId="32970"/>
    <cellStyle name="Вычисление 4 3 3 6" xfId="32971"/>
    <cellStyle name="Вычисление 4 3 3 7" xfId="32972"/>
    <cellStyle name="Вычисление 4 3 3 8" xfId="32973"/>
    <cellStyle name="Вычисление 4 3 3 9" xfId="32974"/>
    <cellStyle name="Вычисление 4 3 4" xfId="32975"/>
    <cellStyle name="Вычисление 4 3 4 10" xfId="32976"/>
    <cellStyle name="Вычисление 4 3 4 11" xfId="32977"/>
    <cellStyle name="Вычисление 4 3 4 12" xfId="32978"/>
    <cellStyle name="Вычисление 4 3 4 13" xfId="32979"/>
    <cellStyle name="Вычисление 4 3 4 14" xfId="32980"/>
    <cellStyle name="Вычисление 4 3 4 2" xfId="32981"/>
    <cellStyle name="Вычисление 4 3 4 2 10" xfId="32982"/>
    <cellStyle name="Вычисление 4 3 4 2 2" xfId="32983"/>
    <cellStyle name="Вычисление 4 3 4 2 2 2" xfId="32984"/>
    <cellStyle name="Вычисление 4 3 4 2 2 3" xfId="32985"/>
    <cellStyle name="Вычисление 4 3 4 2 2 4" xfId="32986"/>
    <cellStyle name="Вычисление 4 3 4 2 2 5" xfId="32987"/>
    <cellStyle name="Вычисление 4 3 4 2 2 6" xfId="32988"/>
    <cellStyle name="Вычисление 4 3 4 2 2 7" xfId="32989"/>
    <cellStyle name="Вычисление 4 3 4 2 3" xfId="32990"/>
    <cellStyle name="Вычисление 4 3 4 2 3 2" xfId="32991"/>
    <cellStyle name="Вычисление 4 3 4 2 3 3" xfId="32992"/>
    <cellStyle name="Вычисление 4 3 4 2 3 4" xfId="32993"/>
    <cellStyle name="Вычисление 4 3 4 2 3 5" xfId="32994"/>
    <cellStyle name="Вычисление 4 3 4 2 3 6" xfId="32995"/>
    <cellStyle name="Вычисление 4 3 4 2 3 7" xfId="32996"/>
    <cellStyle name="Вычисление 4 3 4 2 4" xfId="32997"/>
    <cellStyle name="Вычисление 4 3 4 2 5" xfId="32998"/>
    <cellStyle name="Вычисление 4 3 4 2 6" xfId="32999"/>
    <cellStyle name="Вычисление 4 3 4 2 7" xfId="33000"/>
    <cellStyle name="Вычисление 4 3 4 2 8" xfId="33001"/>
    <cellStyle name="Вычисление 4 3 4 2 9" xfId="33002"/>
    <cellStyle name="Вычисление 4 3 4 3" xfId="33003"/>
    <cellStyle name="Вычисление 4 3 4 3 2" xfId="33004"/>
    <cellStyle name="Вычисление 4 3 4 3 3" xfId="33005"/>
    <cellStyle name="Вычисление 4 3 4 3 4" xfId="33006"/>
    <cellStyle name="Вычисление 4 3 4 3 5" xfId="33007"/>
    <cellStyle name="Вычисление 4 3 4 3 6" xfId="33008"/>
    <cellStyle name="Вычисление 4 3 4 3 7" xfId="33009"/>
    <cellStyle name="Вычисление 4 3 4 4" xfId="33010"/>
    <cellStyle name="Вычисление 4 3 4 4 2" xfId="33011"/>
    <cellStyle name="Вычисление 4 3 4 4 3" xfId="33012"/>
    <cellStyle name="Вычисление 4 3 4 4 4" xfId="33013"/>
    <cellStyle name="Вычисление 4 3 4 4 5" xfId="33014"/>
    <cellStyle name="Вычисление 4 3 4 4 6" xfId="33015"/>
    <cellStyle name="Вычисление 4 3 4 4 7" xfId="33016"/>
    <cellStyle name="Вычисление 4 3 4 5" xfId="33017"/>
    <cellStyle name="Вычисление 4 3 4 6" xfId="33018"/>
    <cellStyle name="Вычисление 4 3 4 7" xfId="33019"/>
    <cellStyle name="Вычисление 4 3 4 8" xfId="33020"/>
    <cellStyle name="Вычисление 4 3 4 9" xfId="33021"/>
    <cellStyle name="Вычисление 4 3 5" xfId="33022"/>
    <cellStyle name="Вычисление 4 3 5 10" xfId="33023"/>
    <cellStyle name="Вычисление 4 3 5 11" xfId="33024"/>
    <cellStyle name="Вычисление 4 3 5 12" xfId="33025"/>
    <cellStyle name="Вычисление 4 3 5 13" xfId="33026"/>
    <cellStyle name="Вычисление 4 3 5 14" xfId="33027"/>
    <cellStyle name="Вычисление 4 3 5 2" xfId="33028"/>
    <cellStyle name="Вычисление 4 3 5 2 10" xfId="33029"/>
    <cellStyle name="Вычисление 4 3 5 2 2" xfId="33030"/>
    <cellStyle name="Вычисление 4 3 5 2 2 2" xfId="33031"/>
    <cellStyle name="Вычисление 4 3 5 2 2 3" xfId="33032"/>
    <cellStyle name="Вычисление 4 3 5 2 2 4" xfId="33033"/>
    <cellStyle name="Вычисление 4 3 5 2 2 5" xfId="33034"/>
    <cellStyle name="Вычисление 4 3 5 2 2 6" xfId="33035"/>
    <cellStyle name="Вычисление 4 3 5 2 2 7" xfId="33036"/>
    <cellStyle name="Вычисление 4 3 5 2 3" xfId="33037"/>
    <cellStyle name="Вычисление 4 3 5 2 3 2" xfId="33038"/>
    <cellStyle name="Вычисление 4 3 5 2 3 3" xfId="33039"/>
    <cellStyle name="Вычисление 4 3 5 2 3 4" xfId="33040"/>
    <cellStyle name="Вычисление 4 3 5 2 3 5" xfId="33041"/>
    <cellStyle name="Вычисление 4 3 5 2 3 6" xfId="33042"/>
    <cellStyle name="Вычисление 4 3 5 2 3 7" xfId="33043"/>
    <cellStyle name="Вычисление 4 3 5 2 4" xfId="33044"/>
    <cellStyle name="Вычисление 4 3 5 2 5" xfId="33045"/>
    <cellStyle name="Вычисление 4 3 5 2 6" xfId="33046"/>
    <cellStyle name="Вычисление 4 3 5 2 7" xfId="33047"/>
    <cellStyle name="Вычисление 4 3 5 2 8" xfId="33048"/>
    <cellStyle name="Вычисление 4 3 5 2 9" xfId="33049"/>
    <cellStyle name="Вычисление 4 3 5 3" xfId="33050"/>
    <cellStyle name="Вычисление 4 3 5 3 2" xfId="33051"/>
    <cellStyle name="Вычисление 4 3 5 3 3" xfId="33052"/>
    <cellStyle name="Вычисление 4 3 5 3 4" xfId="33053"/>
    <cellStyle name="Вычисление 4 3 5 3 5" xfId="33054"/>
    <cellStyle name="Вычисление 4 3 5 3 6" xfId="33055"/>
    <cellStyle name="Вычисление 4 3 5 3 7" xfId="33056"/>
    <cellStyle name="Вычисление 4 3 5 4" xfId="33057"/>
    <cellStyle name="Вычисление 4 3 5 4 2" xfId="33058"/>
    <cellStyle name="Вычисление 4 3 5 4 3" xfId="33059"/>
    <cellStyle name="Вычисление 4 3 5 4 4" xfId="33060"/>
    <cellStyle name="Вычисление 4 3 5 4 5" xfId="33061"/>
    <cellStyle name="Вычисление 4 3 5 4 6" xfId="33062"/>
    <cellStyle name="Вычисление 4 3 5 4 7" xfId="33063"/>
    <cellStyle name="Вычисление 4 3 5 5" xfId="33064"/>
    <cellStyle name="Вычисление 4 3 5 6" xfId="33065"/>
    <cellStyle name="Вычисление 4 3 5 7" xfId="33066"/>
    <cellStyle name="Вычисление 4 3 5 8" xfId="33067"/>
    <cellStyle name="Вычисление 4 3 5 9" xfId="33068"/>
    <cellStyle name="Вычисление 4 3 6" xfId="33069"/>
    <cellStyle name="Вычисление 4 3 6 10" xfId="33070"/>
    <cellStyle name="Вычисление 4 3 6 2" xfId="33071"/>
    <cellStyle name="Вычисление 4 3 6 2 2" xfId="33072"/>
    <cellStyle name="Вычисление 4 3 6 2 3" xfId="33073"/>
    <cellStyle name="Вычисление 4 3 6 2 4" xfId="33074"/>
    <cellStyle name="Вычисление 4 3 6 2 5" xfId="33075"/>
    <cellStyle name="Вычисление 4 3 6 2 6" xfId="33076"/>
    <cellStyle name="Вычисление 4 3 6 2 7" xfId="33077"/>
    <cellStyle name="Вычисление 4 3 6 3" xfId="33078"/>
    <cellStyle name="Вычисление 4 3 6 3 2" xfId="33079"/>
    <cellStyle name="Вычисление 4 3 6 3 3" xfId="33080"/>
    <cellStyle name="Вычисление 4 3 6 3 4" xfId="33081"/>
    <cellStyle name="Вычисление 4 3 6 3 5" xfId="33082"/>
    <cellStyle name="Вычисление 4 3 6 3 6" xfId="33083"/>
    <cellStyle name="Вычисление 4 3 6 3 7" xfId="33084"/>
    <cellStyle name="Вычисление 4 3 6 4" xfId="33085"/>
    <cellStyle name="Вычисление 4 3 6 5" xfId="33086"/>
    <cellStyle name="Вычисление 4 3 6 6" xfId="33087"/>
    <cellStyle name="Вычисление 4 3 6 7" xfId="33088"/>
    <cellStyle name="Вычисление 4 3 6 8" xfId="33089"/>
    <cellStyle name="Вычисление 4 3 6 9" xfId="33090"/>
    <cellStyle name="Вычисление 4 3 7" xfId="33091"/>
    <cellStyle name="Вычисление 4 3 7 2" xfId="33092"/>
    <cellStyle name="Вычисление 4 3 7 3" xfId="33093"/>
    <cellStyle name="Вычисление 4 3 7 4" xfId="33094"/>
    <cellStyle name="Вычисление 4 3 7 5" xfId="33095"/>
    <cellStyle name="Вычисление 4 3 7 6" xfId="33096"/>
    <cellStyle name="Вычисление 4 3 7 7" xfId="33097"/>
    <cellStyle name="Вычисление 4 3 8" xfId="33098"/>
    <cellStyle name="Вычисление 4 3 8 2" xfId="33099"/>
    <cellStyle name="Вычисление 4 3 8 3" xfId="33100"/>
    <cellStyle name="Вычисление 4 3 8 4" xfId="33101"/>
    <cellStyle name="Вычисление 4 3 8 5" xfId="33102"/>
    <cellStyle name="Вычисление 4 3 8 6" xfId="33103"/>
    <cellStyle name="Вычисление 4 3 8 7" xfId="33104"/>
    <cellStyle name="Вычисление 4 3 9" xfId="33105"/>
    <cellStyle name="Вычисление 4 4" xfId="33106"/>
    <cellStyle name="Вычисление 4 4 10" xfId="33107"/>
    <cellStyle name="Вычисление 4 4 11" xfId="33108"/>
    <cellStyle name="Вычисление 4 4 12" xfId="33109"/>
    <cellStyle name="Вычисление 4 4 13" xfId="33110"/>
    <cellStyle name="Вычисление 4 4 14" xfId="33111"/>
    <cellStyle name="Вычисление 4 4 15" xfId="33112"/>
    <cellStyle name="Вычисление 4 4 2" xfId="33113"/>
    <cellStyle name="Вычисление 4 4 2 10" xfId="33114"/>
    <cellStyle name="Вычисление 4 4 2 11" xfId="33115"/>
    <cellStyle name="Вычисление 4 4 2 12" xfId="33116"/>
    <cellStyle name="Вычисление 4 4 2 13" xfId="33117"/>
    <cellStyle name="Вычисление 4 4 2 14" xfId="33118"/>
    <cellStyle name="Вычисление 4 4 2 2" xfId="33119"/>
    <cellStyle name="Вычисление 4 4 2 2 10" xfId="33120"/>
    <cellStyle name="Вычисление 4 4 2 2 2" xfId="33121"/>
    <cellStyle name="Вычисление 4 4 2 2 2 2" xfId="33122"/>
    <cellStyle name="Вычисление 4 4 2 2 2 3" xfId="33123"/>
    <cellStyle name="Вычисление 4 4 2 2 2 4" xfId="33124"/>
    <cellStyle name="Вычисление 4 4 2 2 2 5" xfId="33125"/>
    <cellStyle name="Вычисление 4 4 2 2 2 6" xfId="33126"/>
    <cellStyle name="Вычисление 4 4 2 2 2 7" xfId="33127"/>
    <cellStyle name="Вычисление 4 4 2 2 3" xfId="33128"/>
    <cellStyle name="Вычисление 4 4 2 2 3 2" xfId="33129"/>
    <cellStyle name="Вычисление 4 4 2 2 3 3" xfId="33130"/>
    <cellStyle name="Вычисление 4 4 2 2 3 4" xfId="33131"/>
    <cellStyle name="Вычисление 4 4 2 2 3 5" xfId="33132"/>
    <cellStyle name="Вычисление 4 4 2 2 3 6" xfId="33133"/>
    <cellStyle name="Вычисление 4 4 2 2 3 7" xfId="33134"/>
    <cellStyle name="Вычисление 4 4 2 2 4" xfId="33135"/>
    <cellStyle name="Вычисление 4 4 2 2 5" xfId="33136"/>
    <cellStyle name="Вычисление 4 4 2 2 6" xfId="33137"/>
    <cellStyle name="Вычисление 4 4 2 2 7" xfId="33138"/>
    <cellStyle name="Вычисление 4 4 2 2 8" xfId="33139"/>
    <cellStyle name="Вычисление 4 4 2 2 9" xfId="33140"/>
    <cellStyle name="Вычисление 4 4 2 3" xfId="33141"/>
    <cellStyle name="Вычисление 4 4 2 3 2" xfId="33142"/>
    <cellStyle name="Вычисление 4 4 2 3 3" xfId="33143"/>
    <cellStyle name="Вычисление 4 4 2 3 4" xfId="33144"/>
    <cellStyle name="Вычисление 4 4 2 3 5" xfId="33145"/>
    <cellStyle name="Вычисление 4 4 2 3 6" xfId="33146"/>
    <cellStyle name="Вычисление 4 4 2 3 7" xfId="33147"/>
    <cellStyle name="Вычисление 4 4 2 4" xfId="33148"/>
    <cellStyle name="Вычисление 4 4 2 4 2" xfId="33149"/>
    <cellStyle name="Вычисление 4 4 2 4 3" xfId="33150"/>
    <cellStyle name="Вычисление 4 4 2 4 4" xfId="33151"/>
    <cellStyle name="Вычисление 4 4 2 4 5" xfId="33152"/>
    <cellStyle name="Вычисление 4 4 2 4 6" xfId="33153"/>
    <cellStyle name="Вычисление 4 4 2 4 7" xfId="33154"/>
    <cellStyle name="Вычисление 4 4 2 5" xfId="33155"/>
    <cellStyle name="Вычисление 4 4 2 6" xfId="33156"/>
    <cellStyle name="Вычисление 4 4 2 7" xfId="33157"/>
    <cellStyle name="Вычисление 4 4 2 8" xfId="33158"/>
    <cellStyle name="Вычисление 4 4 2 9" xfId="33159"/>
    <cellStyle name="Вычисление 4 4 3" xfId="33160"/>
    <cellStyle name="Вычисление 4 4 3 10" xfId="33161"/>
    <cellStyle name="Вычисление 4 4 3 11" xfId="33162"/>
    <cellStyle name="Вычисление 4 4 3 12" xfId="33163"/>
    <cellStyle name="Вычисление 4 4 3 13" xfId="33164"/>
    <cellStyle name="Вычисление 4 4 3 14" xfId="33165"/>
    <cellStyle name="Вычисление 4 4 3 2" xfId="33166"/>
    <cellStyle name="Вычисление 4 4 3 2 10" xfId="33167"/>
    <cellStyle name="Вычисление 4 4 3 2 2" xfId="33168"/>
    <cellStyle name="Вычисление 4 4 3 2 2 2" xfId="33169"/>
    <cellStyle name="Вычисление 4 4 3 2 2 3" xfId="33170"/>
    <cellStyle name="Вычисление 4 4 3 2 2 4" xfId="33171"/>
    <cellStyle name="Вычисление 4 4 3 2 2 5" xfId="33172"/>
    <cellStyle name="Вычисление 4 4 3 2 2 6" xfId="33173"/>
    <cellStyle name="Вычисление 4 4 3 2 2 7" xfId="33174"/>
    <cellStyle name="Вычисление 4 4 3 2 3" xfId="33175"/>
    <cellStyle name="Вычисление 4 4 3 2 3 2" xfId="33176"/>
    <cellStyle name="Вычисление 4 4 3 2 3 3" xfId="33177"/>
    <cellStyle name="Вычисление 4 4 3 2 3 4" xfId="33178"/>
    <cellStyle name="Вычисление 4 4 3 2 3 5" xfId="33179"/>
    <cellStyle name="Вычисление 4 4 3 2 3 6" xfId="33180"/>
    <cellStyle name="Вычисление 4 4 3 2 3 7" xfId="33181"/>
    <cellStyle name="Вычисление 4 4 3 2 4" xfId="33182"/>
    <cellStyle name="Вычисление 4 4 3 2 5" xfId="33183"/>
    <cellStyle name="Вычисление 4 4 3 2 6" xfId="33184"/>
    <cellStyle name="Вычисление 4 4 3 2 7" xfId="33185"/>
    <cellStyle name="Вычисление 4 4 3 2 8" xfId="33186"/>
    <cellStyle name="Вычисление 4 4 3 2 9" xfId="33187"/>
    <cellStyle name="Вычисление 4 4 3 3" xfId="33188"/>
    <cellStyle name="Вычисление 4 4 3 3 2" xfId="33189"/>
    <cellStyle name="Вычисление 4 4 3 3 3" xfId="33190"/>
    <cellStyle name="Вычисление 4 4 3 3 4" xfId="33191"/>
    <cellStyle name="Вычисление 4 4 3 3 5" xfId="33192"/>
    <cellStyle name="Вычисление 4 4 3 3 6" xfId="33193"/>
    <cellStyle name="Вычисление 4 4 3 3 7" xfId="33194"/>
    <cellStyle name="Вычисление 4 4 3 4" xfId="33195"/>
    <cellStyle name="Вычисление 4 4 3 4 2" xfId="33196"/>
    <cellStyle name="Вычисление 4 4 3 4 3" xfId="33197"/>
    <cellStyle name="Вычисление 4 4 3 4 4" xfId="33198"/>
    <cellStyle name="Вычисление 4 4 3 4 5" xfId="33199"/>
    <cellStyle name="Вычисление 4 4 3 4 6" xfId="33200"/>
    <cellStyle name="Вычисление 4 4 3 4 7" xfId="33201"/>
    <cellStyle name="Вычисление 4 4 3 5" xfId="33202"/>
    <cellStyle name="Вычисление 4 4 3 6" xfId="33203"/>
    <cellStyle name="Вычисление 4 4 3 7" xfId="33204"/>
    <cellStyle name="Вычисление 4 4 3 8" xfId="33205"/>
    <cellStyle name="Вычисление 4 4 3 9" xfId="33206"/>
    <cellStyle name="Вычисление 4 4 4" xfId="33207"/>
    <cellStyle name="Вычисление 4 4 4 10" xfId="33208"/>
    <cellStyle name="Вычисление 4 4 4 11" xfId="33209"/>
    <cellStyle name="Вычисление 4 4 4 12" xfId="33210"/>
    <cellStyle name="Вычисление 4 4 4 13" xfId="33211"/>
    <cellStyle name="Вычисление 4 4 4 14" xfId="33212"/>
    <cellStyle name="Вычисление 4 4 4 2" xfId="33213"/>
    <cellStyle name="Вычисление 4 4 4 2 10" xfId="33214"/>
    <cellStyle name="Вычисление 4 4 4 2 2" xfId="33215"/>
    <cellStyle name="Вычисление 4 4 4 2 2 2" xfId="33216"/>
    <cellStyle name="Вычисление 4 4 4 2 2 3" xfId="33217"/>
    <cellStyle name="Вычисление 4 4 4 2 2 4" xfId="33218"/>
    <cellStyle name="Вычисление 4 4 4 2 2 5" xfId="33219"/>
    <cellStyle name="Вычисление 4 4 4 2 2 6" xfId="33220"/>
    <cellStyle name="Вычисление 4 4 4 2 2 7" xfId="33221"/>
    <cellStyle name="Вычисление 4 4 4 2 3" xfId="33222"/>
    <cellStyle name="Вычисление 4 4 4 2 3 2" xfId="33223"/>
    <cellStyle name="Вычисление 4 4 4 2 3 3" xfId="33224"/>
    <cellStyle name="Вычисление 4 4 4 2 3 4" xfId="33225"/>
    <cellStyle name="Вычисление 4 4 4 2 3 5" xfId="33226"/>
    <cellStyle name="Вычисление 4 4 4 2 3 6" xfId="33227"/>
    <cellStyle name="Вычисление 4 4 4 2 3 7" xfId="33228"/>
    <cellStyle name="Вычисление 4 4 4 2 4" xfId="33229"/>
    <cellStyle name="Вычисление 4 4 4 2 5" xfId="33230"/>
    <cellStyle name="Вычисление 4 4 4 2 6" xfId="33231"/>
    <cellStyle name="Вычисление 4 4 4 2 7" xfId="33232"/>
    <cellStyle name="Вычисление 4 4 4 2 8" xfId="33233"/>
    <cellStyle name="Вычисление 4 4 4 2 9" xfId="33234"/>
    <cellStyle name="Вычисление 4 4 4 3" xfId="33235"/>
    <cellStyle name="Вычисление 4 4 4 3 2" xfId="33236"/>
    <cellStyle name="Вычисление 4 4 4 3 3" xfId="33237"/>
    <cellStyle name="Вычисление 4 4 4 3 4" xfId="33238"/>
    <cellStyle name="Вычисление 4 4 4 3 5" xfId="33239"/>
    <cellStyle name="Вычисление 4 4 4 3 6" xfId="33240"/>
    <cellStyle name="Вычисление 4 4 4 3 7" xfId="33241"/>
    <cellStyle name="Вычисление 4 4 4 4" xfId="33242"/>
    <cellStyle name="Вычисление 4 4 4 4 2" xfId="33243"/>
    <cellStyle name="Вычисление 4 4 4 4 3" xfId="33244"/>
    <cellStyle name="Вычисление 4 4 4 4 4" xfId="33245"/>
    <cellStyle name="Вычисление 4 4 4 4 5" xfId="33246"/>
    <cellStyle name="Вычисление 4 4 4 4 6" xfId="33247"/>
    <cellStyle name="Вычисление 4 4 4 4 7" xfId="33248"/>
    <cellStyle name="Вычисление 4 4 4 5" xfId="33249"/>
    <cellStyle name="Вычисление 4 4 4 6" xfId="33250"/>
    <cellStyle name="Вычисление 4 4 4 7" xfId="33251"/>
    <cellStyle name="Вычисление 4 4 4 8" xfId="33252"/>
    <cellStyle name="Вычисление 4 4 4 9" xfId="33253"/>
    <cellStyle name="Вычисление 4 4 5" xfId="33254"/>
    <cellStyle name="Вычисление 4 4 5 10" xfId="33255"/>
    <cellStyle name="Вычисление 4 4 5 11" xfId="33256"/>
    <cellStyle name="Вычисление 4 4 5 12" xfId="33257"/>
    <cellStyle name="Вычисление 4 4 5 13" xfId="33258"/>
    <cellStyle name="Вычисление 4 4 5 14" xfId="33259"/>
    <cellStyle name="Вычисление 4 4 5 2" xfId="33260"/>
    <cellStyle name="Вычисление 4 4 5 2 10" xfId="33261"/>
    <cellStyle name="Вычисление 4 4 5 2 2" xfId="33262"/>
    <cellStyle name="Вычисление 4 4 5 2 2 2" xfId="33263"/>
    <cellStyle name="Вычисление 4 4 5 2 2 3" xfId="33264"/>
    <cellStyle name="Вычисление 4 4 5 2 2 4" xfId="33265"/>
    <cellStyle name="Вычисление 4 4 5 2 2 5" xfId="33266"/>
    <cellStyle name="Вычисление 4 4 5 2 2 6" xfId="33267"/>
    <cellStyle name="Вычисление 4 4 5 2 2 7" xfId="33268"/>
    <cellStyle name="Вычисление 4 4 5 2 3" xfId="33269"/>
    <cellStyle name="Вычисление 4 4 5 2 3 2" xfId="33270"/>
    <cellStyle name="Вычисление 4 4 5 2 3 3" xfId="33271"/>
    <cellStyle name="Вычисление 4 4 5 2 3 4" xfId="33272"/>
    <cellStyle name="Вычисление 4 4 5 2 3 5" xfId="33273"/>
    <cellStyle name="Вычисление 4 4 5 2 3 6" xfId="33274"/>
    <cellStyle name="Вычисление 4 4 5 2 3 7" xfId="33275"/>
    <cellStyle name="Вычисление 4 4 5 2 4" xfId="33276"/>
    <cellStyle name="Вычисление 4 4 5 2 5" xfId="33277"/>
    <cellStyle name="Вычисление 4 4 5 2 6" xfId="33278"/>
    <cellStyle name="Вычисление 4 4 5 2 7" xfId="33279"/>
    <cellStyle name="Вычисление 4 4 5 2 8" xfId="33280"/>
    <cellStyle name="Вычисление 4 4 5 2 9" xfId="33281"/>
    <cellStyle name="Вычисление 4 4 5 3" xfId="33282"/>
    <cellStyle name="Вычисление 4 4 5 3 2" xfId="33283"/>
    <cellStyle name="Вычисление 4 4 5 3 3" xfId="33284"/>
    <cellStyle name="Вычисление 4 4 5 3 4" xfId="33285"/>
    <cellStyle name="Вычисление 4 4 5 3 5" xfId="33286"/>
    <cellStyle name="Вычисление 4 4 5 3 6" xfId="33287"/>
    <cellStyle name="Вычисление 4 4 5 3 7" xfId="33288"/>
    <cellStyle name="Вычисление 4 4 5 4" xfId="33289"/>
    <cellStyle name="Вычисление 4 4 5 4 2" xfId="33290"/>
    <cellStyle name="Вычисление 4 4 5 4 3" xfId="33291"/>
    <cellStyle name="Вычисление 4 4 5 4 4" xfId="33292"/>
    <cellStyle name="Вычисление 4 4 5 4 5" xfId="33293"/>
    <cellStyle name="Вычисление 4 4 5 4 6" xfId="33294"/>
    <cellStyle name="Вычисление 4 4 5 4 7" xfId="33295"/>
    <cellStyle name="Вычисление 4 4 5 5" xfId="33296"/>
    <cellStyle name="Вычисление 4 4 5 6" xfId="33297"/>
    <cellStyle name="Вычисление 4 4 5 7" xfId="33298"/>
    <cellStyle name="Вычисление 4 4 5 8" xfId="33299"/>
    <cellStyle name="Вычисление 4 4 5 9" xfId="33300"/>
    <cellStyle name="Вычисление 4 4 6" xfId="33301"/>
    <cellStyle name="Вычисление 4 4 6 10" xfId="33302"/>
    <cellStyle name="Вычисление 4 4 6 2" xfId="33303"/>
    <cellStyle name="Вычисление 4 4 6 2 2" xfId="33304"/>
    <cellStyle name="Вычисление 4 4 6 2 3" xfId="33305"/>
    <cellStyle name="Вычисление 4 4 6 2 4" xfId="33306"/>
    <cellStyle name="Вычисление 4 4 6 2 5" xfId="33307"/>
    <cellStyle name="Вычисление 4 4 6 2 6" xfId="33308"/>
    <cellStyle name="Вычисление 4 4 6 2 7" xfId="33309"/>
    <cellStyle name="Вычисление 4 4 6 3" xfId="33310"/>
    <cellStyle name="Вычисление 4 4 6 3 2" xfId="33311"/>
    <cellStyle name="Вычисление 4 4 6 3 3" xfId="33312"/>
    <cellStyle name="Вычисление 4 4 6 3 4" xfId="33313"/>
    <cellStyle name="Вычисление 4 4 6 3 5" xfId="33314"/>
    <cellStyle name="Вычисление 4 4 6 3 6" xfId="33315"/>
    <cellStyle name="Вычисление 4 4 6 3 7" xfId="33316"/>
    <cellStyle name="Вычисление 4 4 6 4" xfId="33317"/>
    <cellStyle name="Вычисление 4 4 6 5" xfId="33318"/>
    <cellStyle name="Вычисление 4 4 6 6" xfId="33319"/>
    <cellStyle name="Вычисление 4 4 6 7" xfId="33320"/>
    <cellStyle name="Вычисление 4 4 6 8" xfId="33321"/>
    <cellStyle name="Вычисление 4 4 6 9" xfId="33322"/>
    <cellStyle name="Вычисление 4 4 7" xfId="33323"/>
    <cellStyle name="Вычисление 4 4 7 2" xfId="33324"/>
    <cellStyle name="Вычисление 4 4 7 3" xfId="33325"/>
    <cellStyle name="Вычисление 4 4 7 4" xfId="33326"/>
    <cellStyle name="Вычисление 4 4 7 5" xfId="33327"/>
    <cellStyle name="Вычисление 4 4 7 6" xfId="33328"/>
    <cellStyle name="Вычисление 4 4 7 7" xfId="33329"/>
    <cellStyle name="Вычисление 4 4 8" xfId="33330"/>
    <cellStyle name="Вычисление 4 4 8 2" xfId="33331"/>
    <cellStyle name="Вычисление 4 4 8 3" xfId="33332"/>
    <cellStyle name="Вычисление 4 4 8 4" xfId="33333"/>
    <cellStyle name="Вычисление 4 4 8 5" xfId="33334"/>
    <cellStyle name="Вычисление 4 4 8 6" xfId="33335"/>
    <cellStyle name="Вычисление 4 4 8 7" xfId="33336"/>
    <cellStyle name="Вычисление 4 4 9" xfId="33337"/>
    <cellStyle name="Вычисление 4 5" xfId="33338"/>
    <cellStyle name="Вычисление 4 5 10" xfId="33339"/>
    <cellStyle name="Вычисление 4 5 11" xfId="33340"/>
    <cellStyle name="Вычисление 4 5 12" xfId="33341"/>
    <cellStyle name="Вычисление 4 5 13" xfId="33342"/>
    <cellStyle name="Вычисление 4 5 14" xfId="33343"/>
    <cellStyle name="Вычисление 4 5 2" xfId="33344"/>
    <cellStyle name="Вычисление 4 5 2 10" xfId="33345"/>
    <cellStyle name="Вычисление 4 5 2 2" xfId="33346"/>
    <cellStyle name="Вычисление 4 5 2 2 2" xfId="33347"/>
    <cellStyle name="Вычисление 4 5 2 2 3" xfId="33348"/>
    <cellStyle name="Вычисление 4 5 2 2 4" xfId="33349"/>
    <cellStyle name="Вычисление 4 5 2 2 5" xfId="33350"/>
    <cellStyle name="Вычисление 4 5 2 2 6" xfId="33351"/>
    <cellStyle name="Вычисление 4 5 2 2 7" xfId="33352"/>
    <cellStyle name="Вычисление 4 5 2 3" xfId="33353"/>
    <cellStyle name="Вычисление 4 5 2 3 2" xfId="33354"/>
    <cellStyle name="Вычисление 4 5 2 3 3" xfId="33355"/>
    <cellStyle name="Вычисление 4 5 2 3 4" xfId="33356"/>
    <cellStyle name="Вычисление 4 5 2 3 5" xfId="33357"/>
    <cellStyle name="Вычисление 4 5 2 3 6" xfId="33358"/>
    <cellStyle name="Вычисление 4 5 2 3 7" xfId="33359"/>
    <cellStyle name="Вычисление 4 5 2 4" xfId="33360"/>
    <cellStyle name="Вычисление 4 5 2 5" xfId="33361"/>
    <cellStyle name="Вычисление 4 5 2 6" xfId="33362"/>
    <cellStyle name="Вычисление 4 5 2 7" xfId="33363"/>
    <cellStyle name="Вычисление 4 5 2 8" xfId="33364"/>
    <cellStyle name="Вычисление 4 5 2 9" xfId="33365"/>
    <cellStyle name="Вычисление 4 5 3" xfId="33366"/>
    <cellStyle name="Вычисление 4 5 3 2" xfId="33367"/>
    <cellStyle name="Вычисление 4 5 3 3" xfId="33368"/>
    <cellStyle name="Вычисление 4 5 3 4" xfId="33369"/>
    <cellStyle name="Вычисление 4 5 3 5" xfId="33370"/>
    <cellStyle name="Вычисление 4 5 3 6" xfId="33371"/>
    <cellStyle name="Вычисление 4 5 3 7" xfId="33372"/>
    <cellStyle name="Вычисление 4 5 4" xfId="33373"/>
    <cellStyle name="Вычисление 4 5 4 2" xfId="33374"/>
    <cellStyle name="Вычисление 4 5 4 3" xfId="33375"/>
    <cellStyle name="Вычисление 4 5 4 4" xfId="33376"/>
    <cellStyle name="Вычисление 4 5 4 5" xfId="33377"/>
    <cellStyle name="Вычисление 4 5 4 6" xfId="33378"/>
    <cellStyle name="Вычисление 4 5 4 7" xfId="33379"/>
    <cellStyle name="Вычисление 4 5 5" xfId="33380"/>
    <cellStyle name="Вычисление 4 5 6" xfId="33381"/>
    <cellStyle name="Вычисление 4 5 7" xfId="33382"/>
    <cellStyle name="Вычисление 4 5 8" xfId="33383"/>
    <cellStyle name="Вычисление 4 5 9" xfId="33384"/>
    <cellStyle name="Вычисление 4 6" xfId="33385"/>
    <cellStyle name="Вычисление 4 6 10" xfId="33386"/>
    <cellStyle name="Вычисление 4 6 2" xfId="33387"/>
    <cellStyle name="Вычисление 4 6 2 2" xfId="33388"/>
    <cellStyle name="Вычисление 4 6 2 3" xfId="33389"/>
    <cellStyle name="Вычисление 4 6 2 4" xfId="33390"/>
    <cellStyle name="Вычисление 4 6 2 5" xfId="33391"/>
    <cellStyle name="Вычисление 4 6 2 6" xfId="33392"/>
    <cellStyle name="Вычисление 4 6 2 7" xfId="33393"/>
    <cellStyle name="Вычисление 4 6 3" xfId="33394"/>
    <cellStyle name="Вычисление 4 6 3 2" xfId="33395"/>
    <cellStyle name="Вычисление 4 6 3 3" xfId="33396"/>
    <cellStyle name="Вычисление 4 6 3 4" xfId="33397"/>
    <cellStyle name="Вычисление 4 6 3 5" xfId="33398"/>
    <cellStyle name="Вычисление 4 6 3 6" xfId="33399"/>
    <cellStyle name="Вычисление 4 6 3 7" xfId="33400"/>
    <cellStyle name="Вычисление 4 6 4" xfId="33401"/>
    <cellStyle name="Вычисление 4 6 5" xfId="33402"/>
    <cellStyle name="Вычисление 4 6 6" xfId="33403"/>
    <cellStyle name="Вычисление 4 6 7" xfId="33404"/>
    <cellStyle name="Вычисление 4 6 8" xfId="33405"/>
    <cellStyle name="Вычисление 4 6 9" xfId="33406"/>
    <cellStyle name="Вычисление 4 7" xfId="33407"/>
    <cellStyle name="Вычисление 4 8" xfId="33408"/>
    <cellStyle name="Вычисление 5" xfId="33409"/>
    <cellStyle name="Вычисление 5 10" xfId="33410"/>
    <cellStyle name="Вычисление 5 2" xfId="33411"/>
    <cellStyle name="Вычисление 5 2 2" xfId="33412"/>
    <cellStyle name="Вычисление 5 2 3" xfId="33413"/>
    <cellStyle name="Вычисление 5 2 4" xfId="33414"/>
    <cellStyle name="Вычисление 5 2 5" xfId="33415"/>
    <cellStyle name="Вычисление 5 2 6" xfId="33416"/>
    <cellStyle name="Вычисление 5 2 7" xfId="33417"/>
    <cellStyle name="Вычисление 5 3" xfId="33418"/>
    <cellStyle name="Вычисление 5 3 2" xfId="33419"/>
    <cellStyle name="Вычисление 5 3 3" xfId="33420"/>
    <cellStyle name="Вычисление 5 3 4" xfId="33421"/>
    <cellStyle name="Вычисление 5 3 5" xfId="33422"/>
    <cellStyle name="Вычисление 5 3 6" xfId="33423"/>
    <cellStyle name="Вычисление 5 3 7" xfId="33424"/>
    <cellStyle name="Вычисление 5 4" xfId="33425"/>
    <cellStyle name="Вычисление 5 5" xfId="33426"/>
    <cellStyle name="Вычисление 5 6" xfId="33427"/>
    <cellStyle name="Вычисление 5 7" xfId="33428"/>
    <cellStyle name="Вычисление 5 8" xfId="33429"/>
    <cellStyle name="Вычисление 5 9" xfId="33430"/>
    <cellStyle name="Вычисление 6" xfId="33431"/>
    <cellStyle name="Вычисление 6 10" xfId="33432"/>
    <cellStyle name="Вычисление 6 2" xfId="33433"/>
    <cellStyle name="Вычисление 6 2 2" xfId="33434"/>
    <cellStyle name="Вычисление 6 2 3" xfId="33435"/>
    <cellStyle name="Вычисление 6 2 4" xfId="33436"/>
    <cellStyle name="Вычисление 6 2 5" xfId="33437"/>
    <cellStyle name="Вычисление 6 2 6" xfId="33438"/>
    <cellStyle name="Вычисление 6 2 7" xfId="33439"/>
    <cellStyle name="Вычисление 6 3" xfId="33440"/>
    <cellStyle name="Вычисление 6 3 2" xfId="33441"/>
    <cellStyle name="Вычисление 6 3 3" xfId="33442"/>
    <cellStyle name="Вычисление 6 3 4" xfId="33443"/>
    <cellStyle name="Вычисление 6 3 5" xfId="33444"/>
    <cellStyle name="Вычисление 6 3 6" xfId="33445"/>
    <cellStyle name="Вычисление 6 3 7" xfId="33446"/>
    <cellStyle name="Вычисление 6 4" xfId="33447"/>
    <cellStyle name="Вычисление 6 5" xfId="33448"/>
    <cellStyle name="Вычисление 6 6" xfId="33449"/>
    <cellStyle name="Вычисление 6 7" xfId="33450"/>
    <cellStyle name="Вычисление 6 8" xfId="33451"/>
    <cellStyle name="Вычисление 6 9" xfId="33452"/>
    <cellStyle name="Вычисление 7" xfId="33453"/>
    <cellStyle name="Вычисление 8" xfId="33454"/>
    <cellStyle name="Вычисление 9" xfId="33455"/>
    <cellStyle name="Гиперссылка 10" xfId="33456"/>
    <cellStyle name="Гиперссылка 11" xfId="33457"/>
    <cellStyle name="Гиперссылка 12" xfId="33458"/>
    <cellStyle name="Гиперссылка 13" xfId="33459"/>
    <cellStyle name="Гиперссылка 14" xfId="33460"/>
    <cellStyle name="Гиперссылка 15" xfId="33461"/>
    <cellStyle name="Гиперссылка 16" xfId="33462"/>
    <cellStyle name="Гиперссылка 17" xfId="33463"/>
    <cellStyle name="Гиперссылка 18" xfId="33464"/>
    <cellStyle name="Гиперссылка 19" xfId="33465"/>
    <cellStyle name="Гиперссылка 2" xfId="33466"/>
    <cellStyle name="Гиперссылка 2 2" xfId="33467"/>
    <cellStyle name="Гиперссылка 2 2 2" xfId="33468"/>
    <cellStyle name="Гиперссылка 2 3" xfId="33469"/>
    <cellStyle name="Гиперссылка 2 4" xfId="33470"/>
    <cellStyle name="Гиперссылка 2 5" xfId="33471"/>
    <cellStyle name="Гиперссылка 20" xfId="33472"/>
    <cellStyle name="Гиперссылка 21" xfId="33473"/>
    <cellStyle name="Гиперссылка 3" xfId="33474"/>
    <cellStyle name="Гиперссылка 3 2" xfId="33475"/>
    <cellStyle name="Гиперссылка 3 3" xfId="33476"/>
    <cellStyle name="Гиперссылка 4" xfId="33477"/>
    <cellStyle name="Гиперссылка 4 2" xfId="33478"/>
    <cellStyle name="Гиперссылка 5" xfId="33479"/>
    <cellStyle name="Гиперссылка 6" xfId="33480"/>
    <cellStyle name="Гиперссылка 7" xfId="33481"/>
    <cellStyle name="Гиперссылка 8" xfId="33482"/>
    <cellStyle name="Гиперссылка 9" xfId="33483"/>
    <cellStyle name="Группа" xfId="33484"/>
    <cellStyle name="Данные" xfId="33485"/>
    <cellStyle name="ДАТА" xfId="33486"/>
    <cellStyle name="ДАТА 2" xfId="33487"/>
    <cellStyle name="Дата 3" xfId="33488"/>
    <cellStyle name="Денежный 10" xfId="33489"/>
    <cellStyle name="Денежный 11" xfId="33490"/>
    <cellStyle name="Денежный 12" xfId="33491"/>
    <cellStyle name="Денежный 2" xfId="33492"/>
    <cellStyle name="Денежный 2 2" xfId="33493"/>
    <cellStyle name="Денежный 2 3" xfId="33494"/>
    <cellStyle name="Денежный 2 4" xfId="33495"/>
    <cellStyle name="Денежный 2 5" xfId="33496"/>
    <cellStyle name="Денежный 2 6" xfId="33497"/>
    <cellStyle name="Денежный 2 7" xfId="33498"/>
    <cellStyle name="Денежный 2 8" xfId="33499"/>
    <cellStyle name="Денежный 2_2010_08_10" xfId="33500"/>
    <cellStyle name="Денежный 3" xfId="33501"/>
    <cellStyle name="Денежный 3 2" xfId="33502"/>
    <cellStyle name="Денежный 3 3" xfId="33503"/>
    <cellStyle name="Денежный 3 4" xfId="33504"/>
    <cellStyle name="Денежный 3 5" xfId="33505"/>
    <cellStyle name="Денежный 3_6 форма" xfId="33506"/>
    <cellStyle name="Денежный 4" xfId="33507"/>
    <cellStyle name="Денежный 5" xfId="33508"/>
    <cellStyle name="Денежный 5 2" xfId="33509"/>
    <cellStyle name="Денежный 6" xfId="33510"/>
    <cellStyle name="Денежный 7" xfId="33511"/>
    <cellStyle name="Денежный 8" xfId="33512"/>
    <cellStyle name="Денежный 9" xfId="33513"/>
    <cellStyle name="Заголовок" xfId="33514"/>
    <cellStyle name="Заголовок 1 2" xfId="33515"/>
    <cellStyle name="Заголовок 1 2 2" xfId="33516"/>
    <cellStyle name="Заголовок 1 2 3" xfId="33517"/>
    <cellStyle name="Заголовок 1 2 4" xfId="33518"/>
    <cellStyle name="Заголовок 1 3" xfId="33519"/>
    <cellStyle name="Заголовок 1 4" xfId="33520"/>
    <cellStyle name="Заголовок 1 5" xfId="33521"/>
    <cellStyle name="Заголовок 1 6" xfId="33522"/>
    <cellStyle name="Заголовок 2 2" xfId="33523"/>
    <cellStyle name="Заголовок 2 2 2" xfId="33524"/>
    <cellStyle name="Заголовок 2 2 3" xfId="33525"/>
    <cellStyle name="Заголовок 2 2 4" xfId="33526"/>
    <cellStyle name="Заголовок 2 3" xfId="33527"/>
    <cellStyle name="Заголовок 2 4" xfId="33528"/>
    <cellStyle name="Заголовок 2 5" xfId="33529"/>
    <cellStyle name="Заголовок 2 6" xfId="33530"/>
    <cellStyle name="Заголовок 3 2" xfId="33531"/>
    <cellStyle name="Заголовок 3 2 2" xfId="33532"/>
    <cellStyle name="Заголовок 3 2 3" xfId="33533"/>
    <cellStyle name="Заголовок 3 2 4" xfId="33534"/>
    <cellStyle name="Заголовок 3 3" xfId="33535"/>
    <cellStyle name="Заголовок 3 4" xfId="33536"/>
    <cellStyle name="Заголовок 3 5" xfId="33537"/>
    <cellStyle name="Заголовок 3 6" xfId="33538"/>
    <cellStyle name="Заголовок 4 2" xfId="33539"/>
    <cellStyle name="Заголовок 4 2 2" xfId="33540"/>
    <cellStyle name="Заголовок 4 2 3" xfId="33541"/>
    <cellStyle name="Заголовок 4 2 4" xfId="33542"/>
    <cellStyle name="Заголовок 4 3" xfId="33543"/>
    <cellStyle name="Заголовок 4 4" xfId="33544"/>
    <cellStyle name="Заголовок 4 5" xfId="33545"/>
    <cellStyle name="Заголовок 4 6" xfId="33546"/>
    <cellStyle name="ЗАГОЛОВОК1" xfId="33547"/>
    <cellStyle name="ЗАГОЛОВОК2" xfId="33548"/>
    <cellStyle name="ЗаголовокСтолбца" xfId="33549"/>
    <cellStyle name="Защитный" xfId="33550"/>
    <cellStyle name="Защитный 2" xfId="33551"/>
    <cellStyle name="Звезды" xfId="33552"/>
    <cellStyle name="Звезды 2" xfId="33553"/>
    <cellStyle name="Звезды 2 10" xfId="33554"/>
    <cellStyle name="Звезды 2 11" xfId="33555"/>
    <cellStyle name="Звезды 2 12" xfId="33556"/>
    <cellStyle name="Звезды 2 13" xfId="33557"/>
    <cellStyle name="Звезды 2 14" xfId="33558"/>
    <cellStyle name="Звезды 2 15" xfId="33559"/>
    <cellStyle name="Звезды 2 2" xfId="33560"/>
    <cellStyle name="Звезды 2 2 10" xfId="33561"/>
    <cellStyle name="Звезды 2 2 11" xfId="33562"/>
    <cellStyle name="Звезды 2 2 12" xfId="33563"/>
    <cellStyle name="Звезды 2 2 13" xfId="33564"/>
    <cellStyle name="Звезды 2 2 14" xfId="33565"/>
    <cellStyle name="Звезды 2 2 2" xfId="33566"/>
    <cellStyle name="Звезды 2 2 2 10" xfId="33567"/>
    <cellStyle name="Звезды 2 2 2 2" xfId="33568"/>
    <cellStyle name="Звезды 2 2 2 2 2" xfId="33569"/>
    <cellStyle name="Звезды 2 2 2 2 3" xfId="33570"/>
    <cellStyle name="Звезды 2 2 2 2 4" xfId="33571"/>
    <cellStyle name="Звезды 2 2 2 2 5" xfId="33572"/>
    <cellStyle name="Звезды 2 2 2 2 6" xfId="33573"/>
    <cellStyle name="Звезды 2 2 2 2 7" xfId="33574"/>
    <cellStyle name="Звезды 2 2 2 3" xfId="33575"/>
    <cellStyle name="Звезды 2 2 2 3 2" xfId="33576"/>
    <cellStyle name="Звезды 2 2 2 3 3" xfId="33577"/>
    <cellStyle name="Звезды 2 2 2 3 4" xfId="33578"/>
    <cellStyle name="Звезды 2 2 2 3 5" xfId="33579"/>
    <cellStyle name="Звезды 2 2 2 3 6" xfId="33580"/>
    <cellStyle name="Звезды 2 2 2 3 7" xfId="33581"/>
    <cellStyle name="Звезды 2 2 2 4" xfId="33582"/>
    <cellStyle name="Звезды 2 2 2 5" xfId="33583"/>
    <cellStyle name="Звезды 2 2 2 6" xfId="33584"/>
    <cellStyle name="Звезды 2 2 2 7" xfId="33585"/>
    <cellStyle name="Звезды 2 2 2 8" xfId="33586"/>
    <cellStyle name="Звезды 2 2 2 9" xfId="33587"/>
    <cellStyle name="Звезды 2 2 3" xfId="33588"/>
    <cellStyle name="Звезды 2 2 3 2" xfId="33589"/>
    <cellStyle name="Звезды 2 2 3 3" xfId="33590"/>
    <cellStyle name="Звезды 2 2 3 4" xfId="33591"/>
    <cellStyle name="Звезды 2 2 3 5" xfId="33592"/>
    <cellStyle name="Звезды 2 2 3 6" xfId="33593"/>
    <cellStyle name="Звезды 2 2 3 7" xfId="33594"/>
    <cellStyle name="Звезды 2 2 4" xfId="33595"/>
    <cellStyle name="Звезды 2 2 4 2" xfId="33596"/>
    <cellStyle name="Звезды 2 2 4 3" xfId="33597"/>
    <cellStyle name="Звезды 2 2 4 4" xfId="33598"/>
    <cellStyle name="Звезды 2 2 4 5" xfId="33599"/>
    <cellStyle name="Звезды 2 2 4 6" xfId="33600"/>
    <cellStyle name="Звезды 2 2 4 7" xfId="33601"/>
    <cellStyle name="Звезды 2 2 5" xfId="33602"/>
    <cellStyle name="Звезды 2 2 6" xfId="33603"/>
    <cellStyle name="Звезды 2 2 7" xfId="33604"/>
    <cellStyle name="Звезды 2 2 8" xfId="33605"/>
    <cellStyle name="Звезды 2 2 9" xfId="33606"/>
    <cellStyle name="Звезды 2 3" xfId="33607"/>
    <cellStyle name="Звезды 2 3 10" xfId="33608"/>
    <cellStyle name="Звезды 2 3 11" xfId="33609"/>
    <cellStyle name="Звезды 2 3 12" xfId="33610"/>
    <cellStyle name="Звезды 2 3 13" xfId="33611"/>
    <cellStyle name="Звезды 2 3 14" xfId="33612"/>
    <cellStyle name="Звезды 2 3 2" xfId="33613"/>
    <cellStyle name="Звезды 2 3 2 10" xfId="33614"/>
    <cellStyle name="Звезды 2 3 2 2" xfId="33615"/>
    <cellStyle name="Звезды 2 3 2 2 2" xfId="33616"/>
    <cellStyle name="Звезды 2 3 2 2 3" xfId="33617"/>
    <cellStyle name="Звезды 2 3 2 2 4" xfId="33618"/>
    <cellStyle name="Звезды 2 3 2 2 5" xfId="33619"/>
    <cellStyle name="Звезды 2 3 2 2 6" xfId="33620"/>
    <cellStyle name="Звезды 2 3 2 2 7" xfId="33621"/>
    <cellStyle name="Звезды 2 3 2 3" xfId="33622"/>
    <cellStyle name="Звезды 2 3 2 3 2" xfId="33623"/>
    <cellStyle name="Звезды 2 3 2 3 3" xfId="33624"/>
    <cellStyle name="Звезды 2 3 2 3 4" xfId="33625"/>
    <cellStyle name="Звезды 2 3 2 3 5" xfId="33626"/>
    <cellStyle name="Звезды 2 3 2 3 6" xfId="33627"/>
    <cellStyle name="Звезды 2 3 2 3 7" xfId="33628"/>
    <cellStyle name="Звезды 2 3 2 4" xfId="33629"/>
    <cellStyle name="Звезды 2 3 2 5" xfId="33630"/>
    <cellStyle name="Звезды 2 3 2 6" xfId="33631"/>
    <cellStyle name="Звезды 2 3 2 7" xfId="33632"/>
    <cellStyle name="Звезды 2 3 2 8" xfId="33633"/>
    <cellStyle name="Звезды 2 3 2 9" xfId="33634"/>
    <cellStyle name="Звезды 2 3 3" xfId="33635"/>
    <cellStyle name="Звезды 2 3 3 2" xfId="33636"/>
    <cellStyle name="Звезды 2 3 3 3" xfId="33637"/>
    <cellStyle name="Звезды 2 3 3 4" xfId="33638"/>
    <cellStyle name="Звезды 2 3 3 5" xfId="33639"/>
    <cellStyle name="Звезды 2 3 3 6" xfId="33640"/>
    <cellStyle name="Звезды 2 3 3 7" xfId="33641"/>
    <cellStyle name="Звезды 2 3 4" xfId="33642"/>
    <cellStyle name="Звезды 2 3 4 2" xfId="33643"/>
    <cellStyle name="Звезды 2 3 4 3" xfId="33644"/>
    <cellStyle name="Звезды 2 3 4 4" xfId="33645"/>
    <cellStyle name="Звезды 2 3 4 5" xfId="33646"/>
    <cellStyle name="Звезды 2 3 4 6" xfId="33647"/>
    <cellStyle name="Звезды 2 3 4 7" xfId="33648"/>
    <cellStyle name="Звезды 2 3 5" xfId="33649"/>
    <cellStyle name="Звезды 2 3 6" xfId="33650"/>
    <cellStyle name="Звезды 2 3 7" xfId="33651"/>
    <cellStyle name="Звезды 2 3 8" xfId="33652"/>
    <cellStyle name="Звезды 2 3 9" xfId="33653"/>
    <cellStyle name="Звезды 2 4" xfId="33654"/>
    <cellStyle name="Звезды 2 4 10" xfId="33655"/>
    <cellStyle name="Звезды 2 4 11" xfId="33656"/>
    <cellStyle name="Звезды 2 4 12" xfId="33657"/>
    <cellStyle name="Звезды 2 4 13" xfId="33658"/>
    <cellStyle name="Звезды 2 4 14" xfId="33659"/>
    <cellStyle name="Звезды 2 4 2" xfId="33660"/>
    <cellStyle name="Звезды 2 4 2 10" xfId="33661"/>
    <cellStyle name="Звезды 2 4 2 2" xfId="33662"/>
    <cellStyle name="Звезды 2 4 2 2 2" xfId="33663"/>
    <cellStyle name="Звезды 2 4 2 2 3" xfId="33664"/>
    <cellStyle name="Звезды 2 4 2 2 4" xfId="33665"/>
    <cellStyle name="Звезды 2 4 2 2 5" xfId="33666"/>
    <cellStyle name="Звезды 2 4 2 2 6" xfId="33667"/>
    <cellStyle name="Звезды 2 4 2 2 7" xfId="33668"/>
    <cellStyle name="Звезды 2 4 2 3" xfId="33669"/>
    <cellStyle name="Звезды 2 4 2 3 2" xfId="33670"/>
    <cellStyle name="Звезды 2 4 2 3 3" xfId="33671"/>
    <cellStyle name="Звезды 2 4 2 3 4" xfId="33672"/>
    <cellStyle name="Звезды 2 4 2 3 5" xfId="33673"/>
    <cellStyle name="Звезды 2 4 2 3 6" xfId="33674"/>
    <cellStyle name="Звезды 2 4 2 3 7" xfId="33675"/>
    <cellStyle name="Звезды 2 4 2 4" xfId="33676"/>
    <cellStyle name="Звезды 2 4 2 5" xfId="33677"/>
    <cellStyle name="Звезды 2 4 2 6" xfId="33678"/>
    <cellStyle name="Звезды 2 4 2 7" xfId="33679"/>
    <cellStyle name="Звезды 2 4 2 8" xfId="33680"/>
    <cellStyle name="Звезды 2 4 2 9" xfId="33681"/>
    <cellStyle name="Звезды 2 4 3" xfId="33682"/>
    <cellStyle name="Звезды 2 4 3 2" xfId="33683"/>
    <cellStyle name="Звезды 2 4 3 3" xfId="33684"/>
    <cellStyle name="Звезды 2 4 3 4" xfId="33685"/>
    <cellStyle name="Звезды 2 4 3 5" xfId="33686"/>
    <cellStyle name="Звезды 2 4 3 6" xfId="33687"/>
    <cellStyle name="Звезды 2 4 3 7" xfId="33688"/>
    <cellStyle name="Звезды 2 4 4" xfId="33689"/>
    <cellStyle name="Звезды 2 4 4 2" xfId="33690"/>
    <cellStyle name="Звезды 2 4 4 3" xfId="33691"/>
    <cellStyle name="Звезды 2 4 4 4" xfId="33692"/>
    <cellStyle name="Звезды 2 4 4 5" xfId="33693"/>
    <cellStyle name="Звезды 2 4 4 6" xfId="33694"/>
    <cellStyle name="Звезды 2 4 4 7" xfId="33695"/>
    <cellStyle name="Звезды 2 4 5" xfId="33696"/>
    <cellStyle name="Звезды 2 4 6" xfId="33697"/>
    <cellStyle name="Звезды 2 4 7" xfId="33698"/>
    <cellStyle name="Звезды 2 4 8" xfId="33699"/>
    <cellStyle name="Звезды 2 4 9" xfId="33700"/>
    <cellStyle name="Звезды 2 5" xfId="33701"/>
    <cellStyle name="Звезды 2 5 10" xfId="33702"/>
    <cellStyle name="Звезды 2 5 11" xfId="33703"/>
    <cellStyle name="Звезды 2 5 12" xfId="33704"/>
    <cellStyle name="Звезды 2 5 13" xfId="33705"/>
    <cellStyle name="Звезды 2 5 14" xfId="33706"/>
    <cellStyle name="Звезды 2 5 2" xfId="33707"/>
    <cellStyle name="Звезды 2 5 2 10" xfId="33708"/>
    <cellStyle name="Звезды 2 5 2 2" xfId="33709"/>
    <cellStyle name="Звезды 2 5 2 2 2" xfId="33710"/>
    <cellStyle name="Звезды 2 5 2 2 3" xfId="33711"/>
    <cellStyle name="Звезды 2 5 2 2 4" xfId="33712"/>
    <cellStyle name="Звезды 2 5 2 2 5" xfId="33713"/>
    <cellStyle name="Звезды 2 5 2 2 6" xfId="33714"/>
    <cellStyle name="Звезды 2 5 2 2 7" xfId="33715"/>
    <cellStyle name="Звезды 2 5 2 3" xfId="33716"/>
    <cellStyle name="Звезды 2 5 2 3 2" xfId="33717"/>
    <cellStyle name="Звезды 2 5 2 3 3" xfId="33718"/>
    <cellStyle name="Звезды 2 5 2 3 4" xfId="33719"/>
    <cellStyle name="Звезды 2 5 2 3 5" xfId="33720"/>
    <cellStyle name="Звезды 2 5 2 3 6" xfId="33721"/>
    <cellStyle name="Звезды 2 5 2 3 7" xfId="33722"/>
    <cellStyle name="Звезды 2 5 2 4" xfId="33723"/>
    <cellStyle name="Звезды 2 5 2 5" xfId="33724"/>
    <cellStyle name="Звезды 2 5 2 6" xfId="33725"/>
    <cellStyle name="Звезды 2 5 2 7" xfId="33726"/>
    <cellStyle name="Звезды 2 5 2 8" xfId="33727"/>
    <cellStyle name="Звезды 2 5 2 9" xfId="33728"/>
    <cellStyle name="Звезды 2 5 3" xfId="33729"/>
    <cellStyle name="Звезды 2 5 3 2" xfId="33730"/>
    <cellStyle name="Звезды 2 5 3 3" xfId="33731"/>
    <cellStyle name="Звезды 2 5 3 4" xfId="33732"/>
    <cellStyle name="Звезды 2 5 3 5" xfId="33733"/>
    <cellStyle name="Звезды 2 5 3 6" xfId="33734"/>
    <cellStyle name="Звезды 2 5 3 7" xfId="33735"/>
    <cellStyle name="Звезды 2 5 4" xfId="33736"/>
    <cellStyle name="Звезды 2 5 4 2" xfId="33737"/>
    <cellStyle name="Звезды 2 5 4 3" xfId="33738"/>
    <cellStyle name="Звезды 2 5 4 4" xfId="33739"/>
    <cellStyle name="Звезды 2 5 4 5" xfId="33740"/>
    <cellStyle name="Звезды 2 5 4 6" xfId="33741"/>
    <cellStyle name="Звезды 2 5 4 7" xfId="33742"/>
    <cellStyle name="Звезды 2 5 5" xfId="33743"/>
    <cellStyle name="Звезды 2 5 6" xfId="33744"/>
    <cellStyle name="Звезды 2 5 7" xfId="33745"/>
    <cellStyle name="Звезды 2 5 8" xfId="33746"/>
    <cellStyle name="Звезды 2 5 9" xfId="33747"/>
    <cellStyle name="Звезды 2 6" xfId="33748"/>
    <cellStyle name="Звезды 2 6 10" xfId="33749"/>
    <cellStyle name="Звезды 2 6 2" xfId="33750"/>
    <cellStyle name="Звезды 2 6 2 2" xfId="33751"/>
    <cellStyle name="Звезды 2 6 2 3" xfId="33752"/>
    <cellStyle name="Звезды 2 6 2 4" xfId="33753"/>
    <cellStyle name="Звезды 2 6 2 5" xfId="33754"/>
    <cellStyle name="Звезды 2 6 2 6" xfId="33755"/>
    <cellStyle name="Звезды 2 6 2 7" xfId="33756"/>
    <cellStyle name="Звезды 2 6 3" xfId="33757"/>
    <cellStyle name="Звезды 2 6 3 2" xfId="33758"/>
    <cellStyle name="Звезды 2 6 3 3" xfId="33759"/>
    <cellStyle name="Звезды 2 6 3 4" xfId="33760"/>
    <cellStyle name="Звезды 2 6 3 5" xfId="33761"/>
    <cellStyle name="Звезды 2 6 3 6" xfId="33762"/>
    <cellStyle name="Звезды 2 6 3 7" xfId="33763"/>
    <cellStyle name="Звезды 2 6 4" xfId="33764"/>
    <cellStyle name="Звезды 2 6 5" xfId="33765"/>
    <cellStyle name="Звезды 2 6 6" xfId="33766"/>
    <cellStyle name="Звезды 2 6 7" xfId="33767"/>
    <cellStyle name="Звезды 2 6 8" xfId="33768"/>
    <cellStyle name="Звезды 2 6 9" xfId="33769"/>
    <cellStyle name="Звезды 2 7" xfId="33770"/>
    <cellStyle name="Звезды 2 7 2" xfId="33771"/>
    <cellStyle name="Звезды 2 7 3" xfId="33772"/>
    <cellStyle name="Звезды 2 7 4" xfId="33773"/>
    <cellStyle name="Звезды 2 7 5" xfId="33774"/>
    <cellStyle name="Звезды 2 7 6" xfId="33775"/>
    <cellStyle name="Звезды 2 7 7" xfId="33776"/>
    <cellStyle name="Звезды 2 8" xfId="33777"/>
    <cellStyle name="Звезды 2 8 2" xfId="33778"/>
    <cellStyle name="Звезды 2 8 3" xfId="33779"/>
    <cellStyle name="Звезды 2 8 4" xfId="33780"/>
    <cellStyle name="Звезды 2 8 5" xfId="33781"/>
    <cellStyle name="Звезды 2 8 6" xfId="33782"/>
    <cellStyle name="Звезды 2 8 7" xfId="33783"/>
    <cellStyle name="Звезды 2 9" xfId="33784"/>
    <cellStyle name="Значение" xfId="33785"/>
    <cellStyle name="Значение 2" xfId="33786"/>
    <cellStyle name="Значение 3" xfId="33787"/>
    <cellStyle name="Значение 4" xfId="33788"/>
    <cellStyle name="Итог 10" xfId="33789"/>
    <cellStyle name="Итог 10 10" xfId="33790"/>
    <cellStyle name="Итог 10 2" xfId="33791"/>
    <cellStyle name="Итог 10 2 2" xfId="33792"/>
    <cellStyle name="Итог 10 2 3" xfId="33793"/>
    <cellStyle name="Итог 10 2 4" xfId="33794"/>
    <cellStyle name="Итог 10 2 5" xfId="33795"/>
    <cellStyle name="Итог 10 2 6" xfId="33796"/>
    <cellStyle name="Итог 10 2 7" xfId="33797"/>
    <cellStyle name="Итог 10 3" xfId="33798"/>
    <cellStyle name="Итог 10 3 2" xfId="33799"/>
    <cellStyle name="Итог 10 3 3" xfId="33800"/>
    <cellStyle name="Итог 10 3 4" xfId="33801"/>
    <cellStyle name="Итог 10 3 5" xfId="33802"/>
    <cellStyle name="Итог 10 3 6" xfId="33803"/>
    <cellStyle name="Итог 10 3 7" xfId="33804"/>
    <cellStyle name="Итог 10 4" xfId="33805"/>
    <cellStyle name="Итог 10 5" xfId="33806"/>
    <cellStyle name="Итог 10 6" xfId="33807"/>
    <cellStyle name="Итог 10 7" xfId="33808"/>
    <cellStyle name="Итог 10 8" xfId="33809"/>
    <cellStyle name="Итог 10 9" xfId="33810"/>
    <cellStyle name="Итог 11" xfId="33811"/>
    <cellStyle name="Итог 11 10" xfId="33812"/>
    <cellStyle name="Итог 11 2" xfId="33813"/>
    <cellStyle name="Итог 11 2 2" xfId="33814"/>
    <cellStyle name="Итог 11 2 3" xfId="33815"/>
    <cellStyle name="Итог 11 2 4" xfId="33816"/>
    <cellStyle name="Итог 11 2 5" xfId="33817"/>
    <cellStyle name="Итог 11 2 6" xfId="33818"/>
    <cellStyle name="Итог 11 2 7" xfId="33819"/>
    <cellStyle name="Итог 11 3" xfId="33820"/>
    <cellStyle name="Итог 11 3 2" xfId="33821"/>
    <cellStyle name="Итог 11 3 3" xfId="33822"/>
    <cellStyle name="Итог 11 3 4" xfId="33823"/>
    <cellStyle name="Итог 11 3 5" xfId="33824"/>
    <cellStyle name="Итог 11 3 6" xfId="33825"/>
    <cellStyle name="Итог 11 3 7" xfId="33826"/>
    <cellStyle name="Итог 11 4" xfId="33827"/>
    <cellStyle name="Итог 11 5" xfId="33828"/>
    <cellStyle name="Итог 11 6" xfId="33829"/>
    <cellStyle name="Итог 11 7" xfId="33830"/>
    <cellStyle name="Итог 11 8" xfId="33831"/>
    <cellStyle name="Итог 11 9" xfId="33832"/>
    <cellStyle name="Итог 12" xfId="33833"/>
    <cellStyle name="Итог 12 10" xfId="33834"/>
    <cellStyle name="Итог 12 2" xfId="33835"/>
    <cellStyle name="Итог 12 2 2" xfId="33836"/>
    <cellStyle name="Итог 12 2 3" xfId="33837"/>
    <cellStyle name="Итог 12 2 4" xfId="33838"/>
    <cellStyle name="Итог 12 2 5" xfId="33839"/>
    <cellStyle name="Итог 12 2 6" xfId="33840"/>
    <cellStyle name="Итог 12 2 7" xfId="33841"/>
    <cellStyle name="Итог 12 3" xfId="33842"/>
    <cellStyle name="Итог 12 3 2" xfId="33843"/>
    <cellStyle name="Итог 12 3 3" xfId="33844"/>
    <cellStyle name="Итог 12 3 4" xfId="33845"/>
    <cellStyle name="Итог 12 3 5" xfId="33846"/>
    <cellStyle name="Итог 12 3 6" xfId="33847"/>
    <cellStyle name="Итог 12 3 7" xfId="33848"/>
    <cellStyle name="Итог 12 4" xfId="33849"/>
    <cellStyle name="Итог 12 5" xfId="33850"/>
    <cellStyle name="Итог 12 6" xfId="33851"/>
    <cellStyle name="Итог 12 7" xfId="33852"/>
    <cellStyle name="Итог 12 8" xfId="33853"/>
    <cellStyle name="Итог 12 9" xfId="33854"/>
    <cellStyle name="Итог 13" xfId="33855"/>
    <cellStyle name="Итог 14" xfId="33856"/>
    <cellStyle name="Итог 15" xfId="33857"/>
    <cellStyle name="Итог 16" xfId="33858"/>
    <cellStyle name="Итог 17" xfId="33859"/>
    <cellStyle name="Итог 18" xfId="33860"/>
    <cellStyle name="Итог 19" xfId="33861"/>
    <cellStyle name="Итог 2" xfId="33862"/>
    <cellStyle name="Итог 2 10" xfId="33863"/>
    <cellStyle name="Итог 2 10 10" xfId="33864"/>
    <cellStyle name="Итог 2 10 2" xfId="33865"/>
    <cellStyle name="Итог 2 10 2 2" xfId="33866"/>
    <cellStyle name="Итог 2 10 2 3" xfId="33867"/>
    <cellStyle name="Итог 2 10 2 4" xfId="33868"/>
    <cellStyle name="Итог 2 10 2 5" xfId="33869"/>
    <cellStyle name="Итог 2 10 2 6" xfId="33870"/>
    <cellStyle name="Итог 2 10 2 7" xfId="33871"/>
    <cellStyle name="Итог 2 10 3" xfId="33872"/>
    <cellStyle name="Итог 2 10 3 2" xfId="33873"/>
    <cellStyle name="Итог 2 10 3 3" xfId="33874"/>
    <cellStyle name="Итог 2 10 3 4" xfId="33875"/>
    <cellStyle name="Итог 2 10 3 5" xfId="33876"/>
    <cellStyle name="Итог 2 10 3 6" xfId="33877"/>
    <cellStyle name="Итог 2 10 3 7" xfId="33878"/>
    <cellStyle name="Итог 2 10 4" xfId="33879"/>
    <cellStyle name="Итог 2 10 5" xfId="33880"/>
    <cellStyle name="Итог 2 10 6" xfId="33881"/>
    <cellStyle name="Итог 2 10 7" xfId="33882"/>
    <cellStyle name="Итог 2 10 8" xfId="33883"/>
    <cellStyle name="Итог 2 10 9" xfId="33884"/>
    <cellStyle name="Итог 2 11" xfId="33885"/>
    <cellStyle name="Итог 2 11 10" xfId="33886"/>
    <cellStyle name="Итог 2 11 2" xfId="33887"/>
    <cellStyle name="Итог 2 11 2 2" xfId="33888"/>
    <cellStyle name="Итог 2 11 2 3" xfId="33889"/>
    <cellStyle name="Итог 2 11 2 4" xfId="33890"/>
    <cellStyle name="Итог 2 11 2 5" xfId="33891"/>
    <cellStyle name="Итог 2 11 2 6" xfId="33892"/>
    <cellStyle name="Итог 2 11 2 7" xfId="33893"/>
    <cellStyle name="Итог 2 11 3" xfId="33894"/>
    <cellStyle name="Итог 2 11 3 2" xfId="33895"/>
    <cellStyle name="Итог 2 11 3 3" xfId="33896"/>
    <cellStyle name="Итог 2 11 3 4" xfId="33897"/>
    <cellStyle name="Итог 2 11 3 5" xfId="33898"/>
    <cellStyle name="Итог 2 11 3 6" xfId="33899"/>
    <cellStyle name="Итог 2 11 3 7" xfId="33900"/>
    <cellStyle name="Итог 2 11 4" xfId="33901"/>
    <cellStyle name="Итог 2 11 5" xfId="33902"/>
    <cellStyle name="Итог 2 11 6" xfId="33903"/>
    <cellStyle name="Итог 2 11 7" xfId="33904"/>
    <cellStyle name="Итог 2 11 8" xfId="33905"/>
    <cellStyle name="Итог 2 11 9" xfId="33906"/>
    <cellStyle name="Итог 2 12" xfId="33907"/>
    <cellStyle name="Итог 2 12 10" xfId="33908"/>
    <cellStyle name="Итог 2 12 2" xfId="33909"/>
    <cellStyle name="Итог 2 12 2 2" xfId="33910"/>
    <cellStyle name="Итог 2 12 2 3" xfId="33911"/>
    <cellStyle name="Итог 2 12 2 4" xfId="33912"/>
    <cellStyle name="Итог 2 12 2 5" xfId="33913"/>
    <cellStyle name="Итог 2 12 2 6" xfId="33914"/>
    <cellStyle name="Итог 2 12 2 7" xfId="33915"/>
    <cellStyle name="Итог 2 12 3" xfId="33916"/>
    <cellStyle name="Итог 2 12 3 2" xfId="33917"/>
    <cellStyle name="Итог 2 12 3 3" xfId="33918"/>
    <cellStyle name="Итог 2 12 3 4" xfId="33919"/>
    <cellStyle name="Итог 2 12 3 5" xfId="33920"/>
    <cellStyle name="Итог 2 12 3 6" xfId="33921"/>
    <cellStyle name="Итог 2 12 3 7" xfId="33922"/>
    <cellStyle name="Итог 2 12 4" xfId="33923"/>
    <cellStyle name="Итог 2 12 5" xfId="33924"/>
    <cellStyle name="Итог 2 12 6" xfId="33925"/>
    <cellStyle name="Итог 2 12 7" xfId="33926"/>
    <cellStyle name="Итог 2 12 8" xfId="33927"/>
    <cellStyle name="Итог 2 12 9" xfId="33928"/>
    <cellStyle name="Итог 2 13" xfId="33929"/>
    <cellStyle name="Итог 2 13 2" xfId="33930"/>
    <cellStyle name="Итог 2 13 3" xfId="33931"/>
    <cellStyle name="Итог 2 13 4" xfId="33932"/>
    <cellStyle name="Итог 2 13 5" xfId="33933"/>
    <cellStyle name="Итог 2 13 6" xfId="33934"/>
    <cellStyle name="Итог 2 13 7" xfId="33935"/>
    <cellStyle name="Итог 2 14" xfId="33936"/>
    <cellStyle name="Итог 2 14 2" xfId="33937"/>
    <cellStyle name="Итог 2 14 3" xfId="33938"/>
    <cellStyle name="Итог 2 14 4" xfId="33939"/>
    <cellStyle name="Итог 2 14 5" xfId="33940"/>
    <cellStyle name="Итог 2 14 6" xfId="33941"/>
    <cellStyle name="Итог 2 14 7" xfId="33942"/>
    <cellStyle name="Итог 2 15" xfId="33943"/>
    <cellStyle name="Итог 2 16" xfId="33944"/>
    <cellStyle name="Итог 2 17" xfId="33945"/>
    <cellStyle name="Итог 2 18" xfId="33946"/>
    <cellStyle name="Итог 2 2" xfId="33947"/>
    <cellStyle name="Итог 2 2 10" xfId="33948"/>
    <cellStyle name="Итог 2 2 11" xfId="33949"/>
    <cellStyle name="Итог 2 2 12" xfId="33950"/>
    <cellStyle name="Итог 2 2 2" xfId="33951"/>
    <cellStyle name="Итог 2 2 2 10" xfId="33952"/>
    <cellStyle name="Итог 2 2 2 11" xfId="33953"/>
    <cellStyle name="Итог 2 2 2 12" xfId="33954"/>
    <cellStyle name="Итог 2 2 2 13" xfId="33955"/>
    <cellStyle name="Итог 2 2 2 14" xfId="33956"/>
    <cellStyle name="Итог 2 2 2 15" xfId="33957"/>
    <cellStyle name="Итог 2 2 2 16" xfId="33958"/>
    <cellStyle name="Итог 2 2 2 17" xfId="33959"/>
    <cellStyle name="Итог 2 2 2 2" xfId="33960"/>
    <cellStyle name="Итог 2 2 2 2 10" xfId="33961"/>
    <cellStyle name="Итог 2 2 2 2 11" xfId="33962"/>
    <cellStyle name="Итог 2 2 2 2 12" xfId="33963"/>
    <cellStyle name="Итог 2 2 2 2 13" xfId="33964"/>
    <cellStyle name="Итог 2 2 2 2 14" xfId="33965"/>
    <cellStyle name="Итог 2 2 2 2 2" xfId="33966"/>
    <cellStyle name="Итог 2 2 2 2 2 10" xfId="33967"/>
    <cellStyle name="Итог 2 2 2 2 2 2" xfId="33968"/>
    <cellStyle name="Итог 2 2 2 2 2 2 2" xfId="33969"/>
    <cellStyle name="Итог 2 2 2 2 2 2 3" xfId="33970"/>
    <cellStyle name="Итог 2 2 2 2 2 2 4" xfId="33971"/>
    <cellStyle name="Итог 2 2 2 2 2 2 5" xfId="33972"/>
    <cellStyle name="Итог 2 2 2 2 2 2 6" xfId="33973"/>
    <cellStyle name="Итог 2 2 2 2 2 2 7" xfId="33974"/>
    <cellStyle name="Итог 2 2 2 2 2 3" xfId="33975"/>
    <cellStyle name="Итог 2 2 2 2 2 3 2" xfId="33976"/>
    <cellStyle name="Итог 2 2 2 2 2 3 3" xfId="33977"/>
    <cellStyle name="Итог 2 2 2 2 2 3 4" xfId="33978"/>
    <cellStyle name="Итог 2 2 2 2 2 3 5" xfId="33979"/>
    <cellStyle name="Итог 2 2 2 2 2 3 6" xfId="33980"/>
    <cellStyle name="Итог 2 2 2 2 2 3 7" xfId="33981"/>
    <cellStyle name="Итог 2 2 2 2 2 4" xfId="33982"/>
    <cellStyle name="Итог 2 2 2 2 2 5" xfId="33983"/>
    <cellStyle name="Итог 2 2 2 2 2 6" xfId="33984"/>
    <cellStyle name="Итог 2 2 2 2 2 7" xfId="33985"/>
    <cellStyle name="Итог 2 2 2 2 2 8" xfId="33986"/>
    <cellStyle name="Итог 2 2 2 2 2 9" xfId="33987"/>
    <cellStyle name="Итог 2 2 2 2 3" xfId="33988"/>
    <cellStyle name="Итог 2 2 2 2 3 2" xfId="33989"/>
    <cellStyle name="Итог 2 2 2 2 3 3" xfId="33990"/>
    <cellStyle name="Итог 2 2 2 2 3 4" xfId="33991"/>
    <cellStyle name="Итог 2 2 2 2 3 5" xfId="33992"/>
    <cellStyle name="Итог 2 2 2 2 3 6" xfId="33993"/>
    <cellStyle name="Итог 2 2 2 2 3 7" xfId="33994"/>
    <cellStyle name="Итог 2 2 2 2 4" xfId="33995"/>
    <cellStyle name="Итог 2 2 2 2 4 2" xfId="33996"/>
    <cellStyle name="Итог 2 2 2 2 4 3" xfId="33997"/>
    <cellStyle name="Итог 2 2 2 2 4 4" xfId="33998"/>
    <cellStyle name="Итог 2 2 2 2 4 5" xfId="33999"/>
    <cellStyle name="Итог 2 2 2 2 4 6" xfId="34000"/>
    <cellStyle name="Итог 2 2 2 2 4 7" xfId="34001"/>
    <cellStyle name="Итог 2 2 2 2 5" xfId="34002"/>
    <cellStyle name="Итог 2 2 2 2 6" xfId="34003"/>
    <cellStyle name="Итог 2 2 2 2 7" xfId="34004"/>
    <cellStyle name="Итог 2 2 2 2 8" xfId="34005"/>
    <cellStyle name="Итог 2 2 2 2 9" xfId="34006"/>
    <cellStyle name="Итог 2 2 2 3" xfId="34007"/>
    <cellStyle name="Итог 2 2 2 3 10" xfId="34008"/>
    <cellStyle name="Итог 2 2 2 3 11" xfId="34009"/>
    <cellStyle name="Итог 2 2 2 3 12" xfId="34010"/>
    <cellStyle name="Итог 2 2 2 3 13" xfId="34011"/>
    <cellStyle name="Итог 2 2 2 3 14" xfId="34012"/>
    <cellStyle name="Итог 2 2 2 3 2" xfId="34013"/>
    <cellStyle name="Итог 2 2 2 3 2 10" xfId="34014"/>
    <cellStyle name="Итог 2 2 2 3 2 2" xfId="34015"/>
    <cellStyle name="Итог 2 2 2 3 2 2 2" xfId="34016"/>
    <cellStyle name="Итог 2 2 2 3 2 2 3" xfId="34017"/>
    <cellStyle name="Итог 2 2 2 3 2 2 4" xfId="34018"/>
    <cellStyle name="Итог 2 2 2 3 2 2 5" xfId="34019"/>
    <cellStyle name="Итог 2 2 2 3 2 2 6" xfId="34020"/>
    <cellStyle name="Итог 2 2 2 3 2 2 7" xfId="34021"/>
    <cellStyle name="Итог 2 2 2 3 2 3" xfId="34022"/>
    <cellStyle name="Итог 2 2 2 3 2 3 2" xfId="34023"/>
    <cellStyle name="Итог 2 2 2 3 2 3 3" xfId="34024"/>
    <cellStyle name="Итог 2 2 2 3 2 3 4" xfId="34025"/>
    <cellStyle name="Итог 2 2 2 3 2 3 5" xfId="34026"/>
    <cellStyle name="Итог 2 2 2 3 2 3 6" xfId="34027"/>
    <cellStyle name="Итог 2 2 2 3 2 3 7" xfId="34028"/>
    <cellStyle name="Итог 2 2 2 3 2 4" xfId="34029"/>
    <cellStyle name="Итог 2 2 2 3 2 5" xfId="34030"/>
    <cellStyle name="Итог 2 2 2 3 2 6" xfId="34031"/>
    <cellStyle name="Итог 2 2 2 3 2 7" xfId="34032"/>
    <cellStyle name="Итог 2 2 2 3 2 8" xfId="34033"/>
    <cellStyle name="Итог 2 2 2 3 2 9" xfId="34034"/>
    <cellStyle name="Итог 2 2 2 3 3" xfId="34035"/>
    <cellStyle name="Итог 2 2 2 3 3 2" xfId="34036"/>
    <cellStyle name="Итог 2 2 2 3 3 3" xfId="34037"/>
    <cellStyle name="Итог 2 2 2 3 3 4" xfId="34038"/>
    <cellStyle name="Итог 2 2 2 3 3 5" xfId="34039"/>
    <cellStyle name="Итог 2 2 2 3 3 6" xfId="34040"/>
    <cellStyle name="Итог 2 2 2 3 3 7" xfId="34041"/>
    <cellStyle name="Итог 2 2 2 3 4" xfId="34042"/>
    <cellStyle name="Итог 2 2 2 3 4 2" xfId="34043"/>
    <cellStyle name="Итог 2 2 2 3 4 3" xfId="34044"/>
    <cellStyle name="Итог 2 2 2 3 4 4" xfId="34045"/>
    <cellStyle name="Итог 2 2 2 3 4 5" xfId="34046"/>
    <cellStyle name="Итог 2 2 2 3 4 6" xfId="34047"/>
    <cellStyle name="Итог 2 2 2 3 4 7" xfId="34048"/>
    <cellStyle name="Итог 2 2 2 3 5" xfId="34049"/>
    <cellStyle name="Итог 2 2 2 3 6" xfId="34050"/>
    <cellStyle name="Итог 2 2 2 3 7" xfId="34051"/>
    <cellStyle name="Итог 2 2 2 3 8" xfId="34052"/>
    <cellStyle name="Итог 2 2 2 3 9" xfId="34053"/>
    <cellStyle name="Итог 2 2 2 4" xfId="34054"/>
    <cellStyle name="Итог 2 2 2 4 10" xfId="34055"/>
    <cellStyle name="Итог 2 2 2 4 11" xfId="34056"/>
    <cellStyle name="Итог 2 2 2 4 12" xfId="34057"/>
    <cellStyle name="Итог 2 2 2 4 13" xfId="34058"/>
    <cellStyle name="Итог 2 2 2 4 14" xfId="34059"/>
    <cellStyle name="Итог 2 2 2 4 2" xfId="34060"/>
    <cellStyle name="Итог 2 2 2 4 2 10" xfId="34061"/>
    <cellStyle name="Итог 2 2 2 4 2 2" xfId="34062"/>
    <cellStyle name="Итог 2 2 2 4 2 2 2" xfId="34063"/>
    <cellStyle name="Итог 2 2 2 4 2 2 3" xfId="34064"/>
    <cellStyle name="Итог 2 2 2 4 2 2 4" xfId="34065"/>
    <cellStyle name="Итог 2 2 2 4 2 2 5" xfId="34066"/>
    <cellStyle name="Итог 2 2 2 4 2 2 6" xfId="34067"/>
    <cellStyle name="Итог 2 2 2 4 2 2 7" xfId="34068"/>
    <cellStyle name="Итог 2 2 2 4 2 3" xfId="34069"/>
    <cellStyle name="Итог 2 2 2 4 2 3 2" xfId="34070"/>
    <cellStyle name="Итог 2 2 2 4 2 3 3" xfId="34071"/>
    <cellStyle name="Итог 2 2 2 4 2 3 4" xfId="34072"/>
    <cellStyle name="Итог 2 2 2 4 2 3 5" xfId="34073"/>
    <cellStyle name="Итог 2 2 2 4 2 3 6" xfId="34074"/>
    <cellStyle name="Итог 2 2 2 4 2 3 7" xfId="34075"/>
    <cellStyle name="Итог 2 2 2 4 2 4" xfId="34076"/>
    <cellStyle name="Итог 2 2 2 4 2 5" xfId="34077"/>
    <cellStyle name="Итог 2 2 2 4 2 6" xfId="34078"/>
    <cellStyle name="Итог 2 2 2 4 2 7" xfId="34079"/>
    <cellStyle name="Итог 2 2 2 4 2 8" xfId="34080"/>
    <cellStyle name="Итог 2 2 2 4 2 9" xfId="34081"/>
    <cellStyle name="Итог 2 2 2 4 3" xfId="34082"/>
    <cellStyle name="Итог 2 2 2 4 3 2" xfId="34083"/>
    <cellStyle name="Итог 2 2 2 4 3 3" xfId="34084"/>
    <cellStyle name="Итог 2 2 2 4 3 4" xfId="34085"/>
    <cellStyle name="Итог 2 2 2 4 3 5" xfId="34086"/>
    <cellStyle name="Итог 2 2 2 4 3 6" xfId="34087"/>
    <cellStyle name="Итог 2 2 2 4 3 7" xfId="34088"/>
    <cellStyle name="Итог 2 2 2 4 4" xfId="34089"/>
    <cellStyle name="Итог 2 2 2 4 4 2" xfId="34090"/>
    <cellStyle name="Итог 2 2 2 4 4 3" xfId="34091"/>
    <cellStyle name="Итог 2 2 2 4 4 4" xfId="34092"/>
    <cellStyle name="Итог 2 2 2 4 4 5" xfId="34093"/>
    <cellStyle name="Итог 2 2 2 4 4 6" xfId="34094"/>
    <cellStyle name="Итог 2 2 2 4 4 7" xfId="34095"/>
    <cellStyle name="Итог 2 2 2 4 5" xfId="34096"/>
    <cellStyle name="Итог 2 2 2 4 6" xfId="34097"/>
    <cellStyle name="Итог 2 2 2 4 7" xfId="34098"/>
    <cellStyle name="Итог 2 2 2 4 8" xfId="34099"/>
    <cellStyle name="Итог 2 2 2 4 9" xfId="34100"/>
    <cellStyle name="Итог 2 2 2 5" xfId="34101"/>
    <cellStyle name="Итог 2 2 2 5 10" xfId="34102"/>
    <cellStyle name="Итог 2 2 2 5 11" xfId="34103"/>
    <cellStyle name="Итог 2 2 2 5 12" xfId="34104"/>
    <cellStyle name="Итог 2 2 2 5 13" xfId="34105"/>
    <cellStyle name="Итог 2 2 2 5 14" xfId="34106"/>
    <cellStyle name="Итог 2 2 2 5 2" xfId="34107"/>
    <cellStyle name="Итог 2 2 2 5 2 10" xfId="34108"/>
    <cellStyle name="Итог 2 2 2 5 2 2" xfId="34109"/>
    <cellStyle name="Итог 2 2 2 5 2 2 2" xfId="34110"/>
    <cellStyle name="Итог 2 2 2 5 2 2 3" xfId="34111"/>
    <cellStyle name="Итог 2 2 2 5 2 2 4" xfId="34112"/>
    <cellStyle name="Итог 2 2 2 5 2 2 5" xfId="34113"/>
    <cellStyle name="Итог 2 2 2 5 2 2 6" xfId="34114"/>
    <cellStyle name="Итог 2 2 2 5 2 2 7" xfId="34115"/>
    <cellStyle name="Итог 2 2 2 5 2 3" xfId="34116"/>
    <cellStyle name="Итог 2 2 2 5 2 3 2" xfId="34117"/>
    <cellStyle name="Итог 2 2 2 5 2 3 3" xfId="34118"/>
    <cellStyle name="Итог 2 2 2 5 2 3 4" xfId="34119"/>
    <cellStyle name="Итог 2 2 2 5 2 3 5" xfId="34120"/>
    <cellStyle name="Итог 2 2 2 5 2 3 6" xfId="34121"/>
    <cellStyle name="Итог 2 2 2 5 2 3 7" xfId="34122"/>
    <cellStyle name="Итог 2 2 2 5 2 4" xfId="34123"/>
    <cellStyle name="Итог 2 2 2 5 2 5" xfId="34124"/>
    <cellStyle name="Итог 2 2 2 5 2 6" xfId="34125"/>
    <cellStyle name="Итог 2 2 2 5 2 7" xfId="34126"/>
    <cellStyle name="Итог 2 2 2 5 2 8" xfId="34127"/>
    <cellStyle name="Итог 2 2 2 5 2 9" xfId="34128"/>
    <cellStyle name="Итог 2 2 2 5 3" xfId="34129"/>
    <cellStyle name="Итог 2 2 2 5 3 2" xfId="34130"/>
    <cellStyle name="Итог 2 2 2 5 3 3" xfId="34131"/>
    <cellStyle name="Итог 2 2 2 5 3 4" xfId="34132"/>
    <cellStyle name="Итог 2 2 2 5 3 5" xfId="34133"/>
    <cellStyle name="Итог 2 2 2 5 3 6" xfId="34134"/>
    <cellStyle name="Итог 2 2 2 5 3 7" xfId="34135"/>
    <cellStyle name="Итог 2 2 2 5 4" xfId="34136"/>
    <cellStyle name="Итог 2 2 2 5 4 2" xfId="34137"/>
    <cellStyle name="Итог 2 2 2 5 4 3" xfId="34138"/>
    <cellStyle name="Итог 2 2 2 5 4 4" xfId="34139"/>
    <cellStyle name="Итог 2 2 2 5 4 5" xfId="34140"/>
    <cellStyle name="Итог 2 2 2 5 4 6" xfId="34141"/>
    <cellStyle name="Итог 2 2 2 5 4 7" xfId="34142"/>
    <cellStyle name="Итог 2 2 2 5 5" xfId="34143"/>
    <cellStyle name="Итог 2 2 2 5 6" xfId="34144"/>
    <cellStyle name="Итог 2 2 2 5 7" xfId="34145"/>
    <cellStyle name="Итог 2 2 2 5 8" xfId="34146"/>
    <cellStyle name="Итог 2 2 2 5 9" xfId="34147"/>
    <cellStyle name="Итог 2 2 2 6" xfId="34148"/>
    <cellStyle name="Итог 2 2 2 6 10" xfId="34149"/>
    <cellStyle name="Итог 2 2 2 6 2" xfId="34150"/>
    <cellStyle name="Итог 2 2 2 6 2 2" xfId="34151"/>
    <cellStyle name="Итог 2 2 2 6 2 3" xfId="34152"/>
    <cellStyle name="Итог 2 2 2 6 2 4" xfId="34153"/>
    <cellStyle name="Итог 2 2 2 6 2 5" xfId="34154"/>
    <cellStyle name="Итог 2 2 2 6 2 6" xfId="34155"/>
    <cellStyle name="Итог 2 2 2 6 2 7" xfId="34156"/>
    <cellStyle name="Итог 2 2 2 6 3" xfId="34157"/>
    <cellStyle name="Итог 2 2 2 6 3 2" xfId="34158"/>
    <cellStyle name="Итог 2 2 2 6 3 3" xfId="34159"/>
    <cellStyle name="Итог 2 2 2 6 3 4" xfId="34160"/>
    <cellStyle name="Итог 2 2 2 6 3 5" xfId="34161"/>
    <cellStyle name="Итог 2 2 2 6 3 6" xfId="34162"/>
    <cellStyle name="Итог 2 2 2 6 3 7" xfId="34163"/>
    <cellStyle name="Итог 2 2 2 6 4" xfId="34164"/>
    <cellStyle name="Итог 2 2 2 6 5" xfId="34165"/>
    <cellStyle name="Итог 2 2 2 6 6" xfId="34166"/>
    <cellStyle name="Итог 2 2 2 6 7" xfId="34167"/>
    <cellStyle name="Итог 2 2 2 6 8" xfId="34168"/>
    <cellStyle name="Итог 2 2 2 6 9" xfId="34169"/>
    <cellStyle name="Итог 2 2 2 7" xfId="34170"/>
    <cellStyle name="Итог 2 2 2 7 2" xfId="34171"/>
    <cellStyle name="Итог 2 2 2 7 3" xfId="34172"/>
    <cellStyle name="Итог 2 2 2 7 4" xfId="34173"/>
    <cellStyle name="Итог 2 2 2 7 5" xfId="34174"/>
    <cellStyle name="Итог 2 2 2 7 6" xfId="34175"/>
    <cellStyle name="Итог 2 2 2 7 7" xfId="34176"/>
    <cellStyle name="Итог 2 2 2 8" xfId="34177"/>
    <cellStyle name="Итог 2 2 2 8 2" xfId="34178"/>
    <cellStyle name="Итог 2 2 2 8 3" xfId="34179"/>
    <cellStyle name="Итог 2 2 2 8 4" xfId="34180"/>
    <cellStyle name="Итог 2 2 2 8 5" xfId="34181"/>
    <cellStyle name="Итог 2 2 2 8 6" xfId="34182"/>
    <cellStyle name="Итог 2 2 2 8 7" xfId="34183"/>
    <cellStyle name="Итог 2 2 2 9" xfId="34184"/>
    <cellStyle name="Итог 2 2 3" xfId="34185"/>
    <cellStyle name="Итог 2 2 3 10" xfId="34186"/>
    <cellStyle name="Итог 2 2 3 11" xfId="34187"/>
    <cellStyle name="Итог 2 2 3 12" xfId="34188"/>
    <cellStyle name="Итог 2 2 3 13" xfId="34189"/>
    <cellStyle name="Итог 2 2 3 14" xfId="34190"/>
    <cellStyle name="Итог 2 2 3 15" xfId="34191"/>
    <cellStyle name="Итог 2 2 3 2" xfId="34192"/>
    <cellStyle name="Итог 2 2 3 2 10" xfId="34193"/>
    <cellStyle name="Итог 2 2 3 2 11" xfId="34194"/>
    <cellStyle name="Итог 2 2 3 2 12" xfId="34195"/>
    <cellStyle name="Итог 2 2 3 2 13" xfId="34196"/>
    <cellStyle name="Итог 2 2 3 2 14" xfId="34197"/>
    <cellStyle name="Итог 2 2 3 2 2" xfId="34198"/>
    <cellStyle name="Итог 2 2 3 2 2 10" xfId="34199"/>
    <cellStyle name="Итог 2 2 3 2 2 2" xfId="34200"/>
    <cellStyle name="Итог 2 2 3 2 2 2 2" xfId="34201"/>
    <cellStyle name="Итог 2 2 3 2 2 2 3" xfId="34202"/>
    <cellStyle name="Итог 2 2 3 2 2 2 4" xfId="34203"/>
    <cellStyle name="Итог 2 2 3 2 2 2 5" xfId="34204"/>
    <cellStyle name="Итог 2 2 3 2 2 2 6" xfId="34205"/>
    <cellStyle name="Итог 2 2 3 2 2 2 7" xfId="34206"/>
    <cellStyle name="Итог 2 2 3 2 2 3" xfId="34207"/>
    <cellStyle name="Итог 2 2 3 2 2 3 2" xfId="34208"/>
    <cellStyle name="Итог 2 2 3 2 2 3 3" xfId="34209"/>
    <cellStyle name="Итог 2 2 3 2 2 3 4" xfId="34210"/>
    <cellStyle name="Итог 2 2 3 2 2 3 5" xfId="34211"/>
    <cellStyle name="Итог 2 2 3 2 2 3 6" xfId="34212"/>
    <cellStyle name="Итог 2 2 3 2 2 3 7" xfId="34213"/>
    <cellStyle name="Итог 2 2 3 2 2 4" xfId="34214"/>
    <cellStyle name="Итог 2 2 3 2 2 5" xfId="34215"/>
    <cellStyle name="Итог 2 2 3 2 2 6" xfId="34216"/>
    <cellStyle name="Итог 2 2 3 2 2 7" xfId="34217"/>
    <cellStyle name="Итог 2 2 3 2 2 8" xfId="34218"/>
    <cellStyle name="Итог 2 2 3 2 2 9" xfId="34219"/>
    <cellStyle name="Итог 2 2 3 2 3" xfId="34220"/>
    <cellStyle name="Итог 2 2 3 2 3 2" xfId="34221"/>
    <cellStyle name="Итог 2 2 3 2 3 3" xfId="34222"/>
    <cellStyle name="Итог 2 2 3 2 3 4" xfId="34223"/>
    <cellStyle name="Итог 2 2 3 2 3 5" xfId="34224"/>
    <cellStyle name="Итог 2 2 3 2 3 6" xfId="34225"/>
    <cellStyle name="Итог 2 2 3 2 3 7" xfId="34226"/>
    <cellStyle name="Итог 2 2 3 2 4" xfId="34227"/>
    <cellStyle name="Итог 2 2 3 2 4 2" xfId="34228"/>
    <cellStyle name="Итог 2 2 3 2 4 3" xfId="34229"/>
    <cellStyle name="Итог 2 2 3 2 4 4" xfId="34230"/>
    <cellStyle name="Итог 2 2 3 2 4 5" xfId="34231"/>
    <cellStyle name="Итог 2 2 3 2 4 6" xfId="34232"/>
    <cellStyle name="Итог 2 2 3 2 4 7" xfId="34233"/>
    <cellStyle name="Итог 2 2 3 2 5" xfId="34234"/>
    <cellStyle name="Итог 2 2 3 2 6" xfId="34235"/>
    <cellStyle name="Итог 2 2 3 2 7" xfId="34236"/>
    <cellStyle name="Итог 2 2 3 2 8" xfId="34237"/>
    <cellStyle name="Итог 2 2 3 2 9" xfId="34238"/>
    <cellStyle name="Итог 2 2 3 3" xfId="34239"/>
    <cellStyle name="Итог 2 2 3 3 10" xfId="34240"/>
    <cellStyle name="Итог 2 2 3 3 11" xfId="34241"/>
    <cellStyle name="Итог 2 2 3 3 12" xfId="34242"/>
    <cellStyle name="Итог 2 2 3 3 13" xfId="34243"/>
    <cellStyle name="Итог 2 2 3 3 14" xfId="34244"/>
    <cellStyle name="Итог 2 2 3 3 2" xfId="34245"/>
    <cellStyle name="Итог 2 2 3 3 2 10" xfId="34246"/>
    <cellStyle name="Итог 2 2 3 3 2 2" xfId="34247"/>
    <cellStyle name="Итог 2 2 3 3 2 2 2" xfId="34248"/>
    <cellStyle name="Итог 2 2 3 3 2 2 3" xfId="34249"/>
    <cellStyle name="Итог 2 2 3 3 2 2 4" xfId="34250"/>
    <cellStyle name="Итог 2 2 3 3 2 2 5" xfId="34251"/>
    <cellStyle name="Итог 2 2 3 3 2 2 6" xfId="34252"/>
    <cellStyle name="Итог 2 2 3 3 2 2 7" xfId="34253"/>
    <cellStyle name="Итог 2 2 3 3 2 3" xfId="34254"/>
    <cellStyle name="Итог 2 2 3 3 2 3 2" xfId="34255"/>
    <cellStyle name="Итог 2 2 3 3 2 3 3" xfId="34256"/>
    <cellStyle name="Итог 2 2 3 3 2 3 4" xfId="34257"/>
    <cellStyle name="Итог 2 2 3 3 2 3 5" xfId="34258"/>
    <cellStyle name="Итог 2 2 3 3 2 3 6" xfId="34259"/>
    <cellStyle name="Итог 2 2 3 3 2 3 7" xfId="34260"/>
    <cellStyle name="Итог 2 2 3 3 2 4" xfId="34261"/>
    <cellStyle name="Итог 2 2 3 3 2 5" xfId="34262"/>
    <cellStyle name="Итог 2 2 3 3 2 6" xfId="34263"/>
    <cellStyle name="Итог 2 2 3 3 2 7" xfId="34264"/>
    <cellStyle name="Итог 2 2 3 3 2 8" xfId="34265"/>
    <cellStyle name="Итог 2 2 3 3 2 9" xfId="34266"/>
    <cellStyle name="Итог 2 2 3 3 3" xfId="34267"/>
    <cellStyle name="Итог 2 2 3 3 3 2" xfId="34268"/>
    <cellStyle name="Итог 2 2 3 3 3 3" xfId="34269"/>
    <cellStyle name="Итог 2 2 3 3 3 4" xfId="34270"/>
    <cellStyle name="Итог 2 2 3 3 3 5" xfId="34271"/>
    <cellStyle name="Итог 2 2 3 3 3 6" xfId="34272"/>
    <cellStyle name="Итог 2 2 3 3 3 7" xfId="34273"/>
    <cellStyle name="Итог 2 2 3 3 4" xfId="34274"/>
    <cellStyle name="Итог 2 2 3 3 4 2" xfId="34275"/>
    <cellStyle name="Итог 2 2 3 3 4 3" xfId="34276"/>
    <cellStyle name="Итог 2 2 3 3 4 4" xfId="34277"/>
    <cellStyle name="Итог 2 2 3 3 4 5" xfId="34278"/>
    <cellStyle name="Итог 2 2 3 3 4 6" xfId="34279"/>
    <cellStyle name="Итог 2 2 3 3 4 7" xfId="34280"/>
    <cellStyle name="Итог 2 2 3 3 5" xfId="34281"/>
    <cellStyle name="Итог 2 2 3 3 6" xfId="34282"/>
    <cellStyle name="Итог 2 2 3 3 7" xfId="34283"/>
    <cellStyle name="Итог 2 2 3 3 8" xfId="34284"/>
    <cellStyle name="Итог 2 2 3 3 9" xfId="34285"/>
    <cellStyle name="Итог 2 2 3 4" xfId="34286"/>
    <cellStyle name="Итог 2 2 3 4 10" xfId="34287"/>
    <cellStyle name="Итог 2 2 3 4 11" xfId="34288"/>
    <cellStyle name="Итог 2 2 3 4 12" xfId="34289"/>
    <cellStyle name="Итог 2 2 3 4 13" xfId="34290"/>
    <cellStyle name="Итог 2 2 3 4 14" xfId="34291"/>
    <cellStyle name="Итог 2 2 3 4 2" xfId="34292"/>
    <cellStyle name="Итог 2 2 3 4 2 10" xfId="34293"/>
    <cellStyle name="Итог 2 2 3 4 2 2" xfId="34294"/>
    <cellStyle name="Итог 2 2 3 4 2 2 2" xfId="34295"/>
    <cellStyle name="Итог 2 2 3 4 2 2 3" xfId="34296"/>
    <cellStyle name="Итог 2 2 3 4 2 2 4" xfId="34297"/>
    <cellStyle name="Итог 2 2 3 4 2 2 5" xfId="34298"/>
    <cellStyle name="Итог 2 2 3 4 2 2 6" xfId="34299"/>
    <cellStyle name="Итог 2 2 3 4 2 2 7" xfId="34300"/>
    <cellStyle name="Итог 2 2 3 4 2 3" xfId="34301"/>
    <cellStyle name="Итог 2 2 3 4 2 3 2" xfId="34302"/>
    <cellStyle name="Итог 2 2 3 4 2 3 3" xfId="34303"/>
    <cellStyle name="Итог 2 2 3 4 2 3 4" xfId="34304"/>
    <cellStyle name="Итог 2 2 3 4 2 3 5" xfId="34305"/>
    <cellStyle name="Итог 2 2 3 4 2 3 6" xfId="34306"/>
    <cellStyle name="Итог 2 2 3 4 2 3 7" xfId="34307"/>
    <cellStyle name="Итог 2 2 3 4 2 4" xfId="34308"/>
    <cellStyle name="Итог 2 2 3 4 2 5" xfId="34309"/>
    <cellStyle name="Итог 2 2 3 4 2 6" xfId="34310"/>
    <cellStyle name="Итог 2 2 3 4 2 7" xfId="34311"/>
    <cellStyle name="Итог 2 2 3 4 2 8" xfId="34312"/>
    <cellStyle name="Итог 2 2 3 4 2 9" xfId="34313"/>
    <cellStyle name="Итог 2 2 3 4 3" xfId="34314"/>
    <cellStyle name="Итог 2 2 3 4 3 2" xfId="34315"/>
    <cellStyle name="Итог 2 2 3 4 3 3" xfId="34316"/>
    <cellStyle name="Итог 2 2 3 4 3 4" xfId="34317"/>
    <cellStyle name="Итог 2 2 3 4 3 5" xfId="34318"/>
    <cellStyle name="Итог 2 2 3 4 3 6" xfId="34319"/>
    <cellStyle name="Итог 2 2 3 4 3 7" xfId="34320"/>
    <cellStyle name="Итог 2 2 3 4 4" xfId="34321"/>
    <cellStyle name="Итог 2 2 3 4 4 2" xfId="34322"/>
    <cellStyle name="Итог 2 2 3 4 4 3" xfId="34323"/>
    <cellStyle name="Итог 2 2 3 4 4 4" xfId="34324"/>
    <cellStyle name="Итог 2 2 3 4 4 5" xfId="34325"/>
    <cellStyle name="Итог 2 2 3 4 4 6" xfId="34326"/>
    <cellStyle name="Итог 2 2 3 4 4 7" xfId="34327"/>
    <cellStyle name="Итог 2 2 3 4 5" xfId="34328"/>
    <cellStyle name="Итог 2 2 3 4 6" xfId="34329"/>
    <cellStyle name="Итог 2 2 3 4 7" xfId="34330"/>
    <cellStyle name="Итог 2 2 3 4 8" xfId="34331"/>
    <cellStyle name="Итог 2 2 3 4 9" xfId="34332"/>
    <cellStyle name="Итог 2 2 3 5" xfId="34333"/>
    <cellStyle name="Итог 2 2 3 5 10" xfId="34334"/>
    <cellStyle name="Итог 2 2 3 5 11" xfId="34335"/>
    <cellStyle name="Итог 2 2 3 5 12" xfId="34336"/>
    <cellStyle name="Итог 2 2 3 5 13" xfId="34337"/>
    <cellStyle name="Итог 2 2 3 5 14" xfId="34338"/>
    <cellStyle name="Итог 2 2 3 5 2" xfId="34339"/>
    <cellStyle name="Итог 2 2 3 5 2 10" xfId="34340"/>
    <cellStyle name="Итог 2 2 3 5 2 2" xfId="34341"/>
    <cellStyle name="Итог 2 2 3 5 2 2 2" xfId="34342"/>
    <cellStyle name="Итог 2 2 3 5 2 2 3" xfId="34343"/>
    <cellStyle name="Итог 2 2 3 5 2 2 4" xfId="34344"/>
    <cellStyle name="Итог 2 2 3 5 2 2 5" xfId="34345"/>
    <cellStyle name="Итог 2 2 3 5 2 2 6" xfId="34346"/>
    <cellStyle name="Итог 2 2 3 5 2 2 7" xfId="34347"/>
    <cellStyle name="Итог 2 2 3 5 2 3" xfId="34348"/>
    <cellStyle name="Итог 2 2 3 5 2 3 2" xfId="34349"/>
    <cellStyle name="Итог 2 2 3 5 2 3 3" xfId="34350"/>
    <cellStyle name="Итог 2 2 3 5 2 3 4" xfId="34351"/>
    <cellStyle name="Итог 2 2 3 5 2 3 5" xfId="34352"/>
    <cellStyle name="Итог 2 2 3 5 2 3 6" xfId="34353"/>
    <cellStyle name="Итог 2 2 3 5 2 3 7" xfId="34354"/>
    <cellStyle name="Итог 2 2 3 5 2 4" xfId="34355"/>
    <cellStyle name="Итог 2 2 3 5 2 5" xfId="34356"/>
    <cellStyle name="Итог 2 2 3 5 2 6" xfId="34357"/>
    <cellStyle name="Итог 2 2 3 5 2 7" xfId="34358"/>
    <cellStyle name="Итог 2 2 3 5 2 8" xfId="34359"/>
    <cellStyle name="Итог 2 2 3 5 2 9" xfId="34360"/>
    <cellStyle name="Итог 2 2 3 5 3" xfId="34361"/>
    <cellStyle name="Итог 2 2 3 5 3 2" xfId="34362"/>
    <cellStyle name="Итог 2 2 3 5 3 3" xfId="34363"/>
    <cellStyle name="Итог 2 2 3 5 3 4" xfId="34364"/>
    <cellStyle name="Итог 2 2 3 5 3 5" xfId="34365"/>
    <cellStyle name="Итог 2 2 3 5 3 6" xfId="34366"/>
    <cellStyle name="Итог 2 2 3 5 3 7" xfId="34367"/>
    <cellStyle name="Итог 2 2 3 5 4" xfId="34368"/>
    <cellStyle name="Итог 2 2 3 5 4 2" xfId="34369"/>
    <cellStyle name="Итог 2 2 3 5 4 3" xfId="34370"/>
    <cellStyle name="Итог 2 2 3 5 4 4" xfId="34371"/>
    <cellStyle name="Итог 2 2 3 5 4 5" xfId="34372"/>
    <cellStyle name="Итог 2 2 3 5 4 6" xfId="34373"/>
    <cellStyle name="Итог 2 2 3 5 4 7" xfId="34374"/>
    <cellStyle name="Итог 2 2 3 5 5" xfId="34375"/>
    <cellStyle name="Итог 2 2 3 5 6" xfId="34376"/>
    <cellStyle name="Итог 2 2 3 5 7" xfId="34377"/>
    <cellStyle name="Итог 2 2 3 5 8" xfId="34378"/>
    <cellStyle name="Итог 2 2 3 5 9" xfId="34379"/>
    <cellStyle name="Итог 2 2 3 6" xfId="34380"/>
    <cellStyle name="Итог 2 2 3 6 10" xfId="34381"/>
    <cellStyle name="Итог 2 2 3 6 2" xfId="34382"/>
    <cellStyle name="Итог 2 2 3 6 2 2" xfId="34383"/>
    <cellStyle name="Итог 2 2 3 6 2 3" xfId="34384"/>
    <cellStyle name="Итог 2 2 3 6 2 4" xfId="34385"/>
    <cellStyle name="Итог 2 2 3 6 2 5" xfId="34386"/>
    <cellStyle name="Итог 2 2 3 6 2 6" xfId="34387"/>
    <cellStyle name="Итог 2 2 3 6 2 7" xfId="34388"/>
    <cellStyle name="Итог 2 2 3 6 3" xfId="34389"/>
    <cellStyle name="Итог 2 2 3 6 3 2" xfId="34390"/>
    <cellStyle name="Итог 2 2 3 6 3 3" xfId="34391"/>
    <cellStyle name="Итог 2 2 3 6 3 4" xfId="34392"/>
    <cellStyle name="Итог 2 2 3 6 3 5" xfId="34393"/>
    <cellStyle name="Итог 2 2 3 6 3 6" xfId="34394"/>
    <cellStyle name="Итог 2 2 3 6 3 7" xfId="34395"/>
    <cellStyle name="Итог 2 2 3 6 4" xfId="34396"/>
    <cellStyle name="Итог 2 2 3 6 5" xfId="34397"/>
    <cellStyle name="Итог 2 2 3 6 6" xfId="34398"/>
    <cellStyle name="Итог 2 2 3 6 7" xfId="34399"/>
    <cellStyle name="Итог 2 2 3 6 8" xfId="34400"/>
    <cellStyle name="Итог 2 2 3 6 9" xfId="34401"/>
    <cellStyle name="Итог 2 2 3 7" xfId="34402"/>
    <cellStyle name="Итог 2 2 3 7 2" xfId="34403"/>
    <cellStyle name="Итог 2 2 3 7 3" xfId="34404"/>
    <cellStyle name="Итог 2 2 3 7 4" xfId="34405"/>
    <cellStyle name="Итог 2 2 3 7 5" xfId="34406"/>
    <cellStyle name="Итог 2 2 3 7 6" xfId="34407"/>
    <cellStyle name="Итог 2 2 3 7 7" xfId="34408"/>
    <cellStyle name="Итог 2 2 3 8" xfId="34409"/>
    <cellStyle name="Итог 2 2 3 8 2" xfId="34410"/>
    <cellStyle name="Итог 2 2 3 8 3" xfId="34411"/>
    <cellStyle name="Итог 2 2 3 8 4" xfId="34412"/>
    <cellStyle name="Итог 2 2 3 8 5" xfId="34413"/>
    <cellStyle name="Итог 2 2 3 8 6" xfId="34414"/>
    <cellStyle name="Итог 2 2 3 8 7" xfId="34415"/>
    <cellStyle name="Итог 2 2 3 9" xfId="34416"/>
    <cellStyle name="Итог 2 2 4" xfId="34417"/>
    <cellStyle name="Итог 2 2 4 10" xfId="34418"/>
    <cellStyle name="Итог 2 2 4 11" xfId="34419"/>
    <cellStyle name="Итог 2 2 4 12" xfId="34420"/>
    <cellStyle name="Итог 2 2 4 13" xfId="34421"/>
    <cellStyle name="Итог 2 2 4 14" xfId="34422"/>
    <cellStyle name="Итог 2 2 4 15" xfId="34423"/>
    <cellStyle name="Итог 2 2 4 2" xfId="34424"/>
    <cellStyle name="Итог 2 2 4 2 10" xfId="34425"/>
    <cellStyle name="Итог 2 2 4 2 11" xfId="34426"/>
    <cellStyle name="Итог 2 2 4 2 12" xfId="34427"/>
    <cellStyle name="Итог 2 2 4 2 13" xfId="34428"/>
    <cellStyle name="Итог 2 2 4 2 14" xfId="34429"/>
    <cellStyle name="Итог 2 2 4 2 2" xfId="34430"/>
    <cellStyle name="Итог 2 2 4 2 2 10" xfId="34431"/>
    <cellStyle name="Итог 2 2 4 2 2 2" xfId="34432"/>
    <cellStyle name="Итог 2 2 4 2 2 2 2" xfId="34433"/>
    <cellStyle name="Итог 2 2 4 2 2 2 3" xfId="34434"/>
    <cellStyle name="Итог 2 2 4 2 2 2 4" xfId="34435"/>
    <cellStyle name="Итог 2 2 4 2 2 2 5" xfId="34436"/>
    <cellStyle name="Итог 2 2 4 2 2 2 6" xfId="34437"/>
    <cellStyle name="Итог 2 2 4 2 2 2 7" xfId="34438"/>
    <cellStyle name="Итог 2 2 4 2 2 3" xfId="34439"/>
    <cellStyle name="Итог 2 2 4 2 2 3 2" xfId="34440"/>
    <cellStyle name="Итог 2 2 4 2 2 3 3" xfId="34441"/>
    <cellStyle name="Итог 2 2 4 2 2 3 4" xfId="34442"/>
    <cellStyle name="Итог 2 2 4 2 2 3 5" xfId="34443"/>
    <cellStyle name="Итог 2 2 4 2 2 3 6" xfId="34444"/>
    <cellStyle name="Итог 2 2 4 2 2 3 7" xfId="34445"/>
    <cellStyle name="Итог 2 2 4 2 2 4" xfId="34446"/>
    <cellStyle name="Итог 2 2 4 2 2 5" xfId="34447"/>
    <cellStyle name="Итог 2 2 4 2 2 6" xfId="34448"/>
    <cellStyle name="Итог 2 2 4 2 2 7" xfId="34449"/>
    <cellStyle name="Итог 2 2 4 2 2 8" xfId="34450"/>
    <cellStyle name="Итог 2 2 4 2 2 9" xfId="34451"/>
    <cellStyle name="Итог 2 2 4 2 3" xfId="34452"/>
    <cellStyle name="Итог 2 2 4 2 3 2" xfId="34453"/>
    <cellStyle name="Итог 2 2 4 2 3 3" xfId="34454"/>
    <cellStyle name="Итог 2 2 4 2 3 4" xfId="34455"/>
    <cellStyle name="Итог 2 2 4 2 3 5" xfId="34456"/>
    <cellStyle name="Итог 2 2 4 2 3 6" xfId="34457"/>
    <cellStyle name="Итог 2 2 4 2 3 7" xfId="34458"/>
    <cellStyle name="Итог 2 2 4 2 4" xfId="34459"/>
    <cellStyle name="Итог 2 2 4 2 4 2" xfId="34460"/>
    <cellStyle name="Итог 2 2 4 2 4 3" xfId="34461"/>
    <cellStyle name="Итог 2 2 4 2 4 4" xfId="34462"/>
    <cellStyle name="Итог 2 2 4 2 4 5" xfId="34463"/>
    <cellStyle name="Итог 2 2 4 2 4 6" xfId="34464"/>
    <cellStyle name="Итог 2 2 4 2 4 7" xfId="34465"/>
    <cellStyle name="Итог 2 2 4 2 5" xfId="34466"/>
    <cellStyle name="Итог 2 2 4 2 6" xfId="34467"/>
    <cellStyle name="Итог 2 2 4 2 7" xfId="34468"/>
    <cellStyle name="Итог 2 2 4 2 8" xfId="34469"/>
    <cellStyle name="Итог 2 2 4 2 9" xfId="34470"/>
    <cellStyle name="Итог 2 2 4 3" xfId="34471"/>
    <cellStyle name="Итог 2 2 4 3 10" xfId="34472"/>
    <cellStyle name="Итог 2 2 4 3 11" xfId="34473"/>
    <cellStyle name="Итог 2 2 4 3 12" xfId="34474"/>
    <cellStyle name="Итог 2 2 4 3 13" xfId="34475"/>
    <cellStyle name="Итог 2 2 4 3 14" xfId="34476"/>
    <cellStyle name="Итог 2 2 4 3 2" xfId="34477"/>
    <cellStyle name="Итог 2 2 4 3 2 10" xfId="34478"/>
    <cellStyle name="Итог 2 2 4 3 2 2" xfId="34479"/>
    <cellStyle name="Итог 2 2 4 3 2 2 2" xfId="34480"/>
    <cellStyle name="Итог 2 2 4 3 2 2 3" xfId="34481"/>
    <cellStyle name="Итог 2 2 4 3 2 2 4" xfId="34482"/>
    <cellStyle name="Итог 2 2 4 3 2 2 5" xfId="34483"/>
    <cellStyle name="Итог 2 2 4 3 2 2 6" xfId="34484"/>
    <cellStyle name="Итог 2 2 4 3 2 2 7" xfId="34485"/>
    <cellStyle name="Итог 2 2 4 3 2 3" xfId="34486"/>
    <cellStyle name="Итог 2 2 4 3 2 3 2" xfId="34487"/>
    <cellStyle name="Итог 2 2 4 3 2 3 3" xfId="34488"/>
    <cellStyle name="Итог 2 2 4 3 2 3 4" xfId="34489"/>
    <cellStyle name="Итог 2 2 4 3 2 3 5" xfId="34490"/>
    <cellStyle name="Итог 2 2 4 3 2 3 6" xfId="34491"/>
    <cellStyle name="Итог 2 2 4 3 2 3 7" xfId="34492"/>
    <cellStyle name="Итог 2 2 4 3 2 4" xfId="34493"/>
    <cellStyle name="Итог 2 2 4 3 2 5" xfId="34494"/>
    <cellStyle name="Итог 2 2 4 3 2 6" xfId="34495"/>
    <cellStyle name="Итог 2 2 4 3 2 7" xfId="34496"/>
    <cellStyle name="Итог 2 2 4 3 2 8" xfId="34497"/>
    <cellStyle name="Итог 2 2 4 3 2 9" xfId="34498"/>
    <cellStyle name="Итог 2 2 4 3 3" xfId="34499"/>
    <cellStyle name="Итог 2 2 4 3 3 2" xfId="34500"/>
    <cellStyle name="Итог 2 2 4 3 3 3" xfId="34501"/>
    <cellStyle name="Итог 2 2 4 3 3 4" xfId="34502"/>
    <cellStyle name="Итог 2 2 4 3 3 5" xfId="34503"/>
    <cellStyle name="Итог 2 2 4 3 3 6" xfId="34504"/>
    <cellStyle name="Итог 2 2 4 3 3 7" xfId="34505"/>
    <cellStyle name="Итог 2 2 4 3 4" xfId="34506"/>
    <cellStyle name="Итог 2 2 4 3 4 2" xfId="34507"/>
    <cellStyle name="Итог 2 2 4 3 4 3" xfId="34508"/>
    <cellStyle name="Итог 2 2 4 3 4 4" xfId="34509"/>
    <cellStyle name="Итог 2 2 4 3 4 5" xfId="34510"/>
    <cellStyle name="Итог 2 2 4 3 4 6" xfId="34511"/>
    <cellStyle name="Итог 2 2 4 3 4 7" xfId="34512"/>
    <cellStyle name="Итог 2 2 4 3 5" xfId="34513"/>
    <cellStyle name="Итог 2 2 4 3 6" xfId="34514"/>
    <cellStyle name="Итог 2 2 4 3 7" xfId="34515"/>
    <cellStyle name="Итог 2 2 4 3 8" xfId="34516"/>
    <cellStyle name="Итог 2 2 4 3 9" xfId="34517"/>
    <cellStyle name="Итог 2 2 4 4" xfId="34518"/>
    <cellStyle name="Итог 2 2 4 4 10" xfId="34519"/>
    <cellStyle name="Итог 2 2 4 4 11" xfId="34520"/>
    <cellStyle name="Итог 2 2 4 4 12" xfId="34521"/>
    <cellStyle name="Итог 2 2 4 4 13" xfId="34522"/>
    <cellStyle name="Итог 2 2 4 4 14" xfId="34523"/>
    <cellStyle name="Итог 2 2 4 4 2" xfId="34524"/>
    <cellStyle name="Итог 2 2 4 4 2 10" xfId="34525"/>
    <cellStyle name="Итог 2 2 4 4 2 2" xfId="34526"/>
    <cellStyle name="Итог 2 2 4 4 2 2 2" xfId="34527"/>
    <cellStyle name="Итог 2 2 4 4 2 2 3" xfId="34528"/>
    <cellStyle name="Итог 2 2 4 4 2 2 4" xfId="34529"/>
    <cellStyle name="Итог 2 2 4 4 2 2 5" xfId="34530"/>
    <cellStyle name="Итог 2 2 4 4 2 2 6" xfId="34531"/>
    <cellStyle name="Итог 2 2 4 4 2 2 7" xfId="34532"/>
    <cellStyle name="Итог 2 2 4 4 2 3" xfId="34533"/>
    <cellStyle name="Итог 2 2 4 4 2 3 2" xfId="34534"/>
    <cellStyle name="Итог 2 2 4 4 2 3 3" xfId="34535"/>
    <cellStyle name="Итог 2 2 4 4 2 3 4" xfId="34536"/>
    <cellStyle name="Итог 2 2 4 4 2 3 5" xfId="34537"/>
    <cellStyle name="Итог 2 2 4 4 2 3 6" xfId="34538"/>
    <cellStyle name="Итог 2 2 4 4 2 3 7" xfId="34539"/>
    <cellStyle name="Итог 2 2 4 4 2 4" xfId="34540"/>
    <cellStyle name="Итог 2 2 4 4 2 5" xfId="34541"/>
    <cellStyle name="Итог 2 2 4 4 2 6" xfId="34542"/>
    <cellStyle name="Итог 2 2 4 4 2 7" xfId="34543"/>
    <cellStyle name="Итог 2 2 4 4 2 8" xfId="34544"/>
    <cellStyle name="Итог 2 2 4 4 2 9" xfId="34545"/>
    <cellStyle name="Итог 2 2 4 4 3" xfId="34546"/>
    <cellStyle name="Итог 2 2 4 4 3 2" xfId="34547"/>
    <cellStyle name="Итог 2 2 4 4 3 3" xfId="34548"/>
    <cellStyle name="Итог 2 2 4 4 3 4" xfId="34549"/>
    <cellStyle name="Итог 2 2 4 4 3 5" xfId="34550"/>
    <cellStyle name="Итог 2 2 4 4 3 6" xfId="34551"/>
    <cellStyle name="Итог 2 2 4 4 3 7" xfId="34552"/>
    <cellStyle name="Итог 2 2 4 4 4" xfId="34553"/>
    <cellStyle name="Итог 2 2 4 4 4 2" xfId="34554"/>
    <cellStyle name="Итог 2 2 4 4 4 3" xfId="34555"/>
    <cellStyle name="Итог 2 2 4 4 4 4" xfId="34556"/>
    <cellStyle name="Итог 2 2 4 4 4 5" xfId="34557"/>
    <cellStyle name="Итог 2 2 4 4 4 6" xfId="34558"/>
    <cellStyle name="Итог 2 2 4 4 4 7" xfId="34559"/>
    <cellStyle name="Итог 2 2 4 4 5" xfId="34560"/>
    <cellStyle name="Итог 2 2 4 4 6" xfId="34561"/>
    <cellStyle name="Итог 2 2 4 4 7" xfId="34562"/>
    <cellStyle name="Итог 2 2 4 4 8" xfId="34563"/>
    <cellStyle name="Итог 2 2 4 4 9" xfId="34564"/>
    <cellStyle name="Итог 2 2 4 5" xfId="34565"/>
    <cellStyle name="Итог 2 2 4 5 10" xfId="34566"/>
    <cellStyle name="Итог 2 2 4 5 11" xfId="34567"/>
    <cellStyle name="Итог 2 2 4 5 12" xfId="34568"/>
    <cellStyle name="Итог 2 2 4 5 13" xfId="34569"/>
    <cellStyle name="Итог 2 2 4 5 14" xfId="34570"/>
    <cellStyle name="Итог 2 2 4 5 2" xfId="34571"/>
    <cellStyle name="Итог 2 2 4 5 2 10" xfId="34572"/>
    <cellStyle name="Итог 2 2 4 5 2 2" xfId="34573"/>
    <cellStyle name="Итог 2 2 4 5 2 2 2" xfId="34574"/>
    <cellStyle name="Итог 2 2 4 5 2 2 3" xfId="34575"/>
    <cellStyle name="Итог 2 2 4 5 2 2 4" xfId="34576"/>
    <cellStyle name="Итог 2 2 4 5 2 2 5" xfId="34577"/>
    <cellStyle name="Итог 2 2 4 5 2 2 6" xfId="34578"/>
    <cellStyle name="Итог 2 2 4 5 2 2 7" xfId="34579"/>
    <cellStyle name="Итог 2 2 4 5 2 3" xfId="34580"/>
    <cellStyle name="Итог 2 2 4 5 2 3 2" xfId="34581"/>
    <cellStyle name="Итог 2 2 4 5 2 3 3" xfId="34582"/>
    <cellStyle name="Итог 2 2 4 5 2 3 4" xfId="34583"/>
    <cellStyle name="Итог 2 2 4 5 2 3 5" xfId="34584"/>
    <cellStyle name="Итог 2 2 4 5 2 3 6" xfId="34585"/>
    <cellStyle name="Итог 2 2 4 5 2 3 7" xfId="34586"/>
    <cellStyle name="Итог 2 2 4 5 2 4" xfId="34587"/>
    <cellStyle name="Итог 2 2 4 5 2 5" xfId="34588"/>
    <cellStyle name="Итог 2 2 4 5 2 6" xfId="34589"/>
    <cellStyle name="Итог 2 2 4 5 2 7" xfId="34590"/>
    <cellStyle name="Итог 2 2 4 5 2 8" xfId="34591"/>
    <cellStyle name="Итог 2 2 4 5 2 9" xfId="34592"/>
    <cellStyle name="Итог 2 2 4 5 3" xfId="34593"/>
    <cellStyle name="Итог 2 2 4 5 3 2" xfId="34594"/>
    <cellStyle name="Итог 2 2 4 5 3 3" xfId="34595"/>
    <cellStyle name="Итог 2 2 4 5 3 4" xfId="34596"/>
    <cellStyle name="Итог 2 2 4 5 3 5" xfId="34597"/>
    <cellStyle name="Итог 2 2 4 5 3 6" xfId="34598"/>
    <cellStyle name="Итог 2 2 4 5 3 7" xfId="34599"/>
    <cellStyle name="Итог 2 2 4 5 4" xfId="34600"/>
    <cellStyle name="Итог 2 2 4 5 4 2" xfId="34601"/>
    <cellStyle name="Итог 2 2 4 5 4 3" xfId="34602"/>
    <cellStyle name="Итог 2 2 4 5 4 4" xfId="34603"/>
    <cellStyle name="Итог 2 2 4 5 4 5" xfId="34604"/>
    <cellStyle name="Итог 2 2 4 5 4 6" xfId="34605"/>
    <cellStyle name="Итог 2 2 4 5 4 7" xfId="34606"/>
    <cellStyle name="Итог 2 2 4 5 5" xfId="34607"/>
    <cellStyle name="Итог 2 2 4 5 6" xfId="34608"/>
    <cellStyle name="Итог 2 2 4 5 7" xfId="34609"/>
    <cellStyle name="Итог 2 2 4 5 8" xfId="34610"/>
    <cellStyle name="Итог 2 2 4 5 9" xfId="34611"/>
    <cellStyle name="Итог 2 2 4 6" xfId="34612"/>
    <cellStyle name="Итог 2 2 4 6 10" xfId="34613"/>
    <cellStyle name="Итог 2 2 4 6 2" xfId="34614"/>
    <cellStyle name="Итог 2 2 4 6 2 2" xfId="34615"/>
    <cellStyle name="Итог 2 2 4 6 2 3" xfId="34616"/>
    <cellStyle name="Итог 2 2 4 6 2 4" xfId="34617"/>
    <cellStyle name="Итог 2 2 4 6 2 5" xfId="34618"/>
    <cellStyle name="Итог 2 2 4 6 2 6" xfId="34619"/>
    <cellStyle name="Итог 2 2 4 6 2 7" xfId="34620"/>
    <cellStyle name="Итог 2 2 4 6 3" xfId="34621"/>
    <cellStyle name="Итог 2 2 4 6 3 2" xfId="34622"/>
    <cellStyle name="Итог 2 2 4 6 3 3" xfId="34623"/>
    <cellStyle name="Итог 2 2 4 6 3 4" xfId="34624"/>
    <cellStyle name="Итог 2 2 4 6 3 5" xfId="34625"/>
    <cellStyle name="Итог 2 2 4 6 3 6" xfId="34626"/>
    <cellStyle name="Итог 2 2 4 6 3 7" xfId="34627"/>
    <cellStyle name="Итог 2 2 4 6 4" xfId="34628"/>
    <cellStyle name="Итог 2 2 4 6 5" xfId="34629"/>
    <cellStyle name="Итог 2 2 4 6 6" xfId="34630"/>
    <cellStyle name="Итог 2 2 4 6 7" xfId="34631"/>
    <cellStyle name="Итог 2 2 4 6 8" xfId="34632"/>
    <cellStyle name="Итог 2 2 4 6 9" xfId="34633"/>
    <cellStyle name="Итог 2 2 4 7" xfId="34634"/>
    <cellStyle name="Итог 2 2 4 7 2" xfId="34635"/>
    <cellStyle name="Итог 2 2 4 7 3" xfId="34636"/>
    <cellStyle name="Итог 2 2 4 7 4" xfId="34637"/>
    <cellStyle name="Итог 2 2 4 7 5" xfId="34638"/>
    <cellStyle name="Итог 2 2 4 7 6" xfId="34639"/>
    <cellStyle name="Итог 2 2 4 7 7" xfId="34640"/>
    <cellStyle name="Итог 2 2 4 8" xfId="34641"/>
    <cellStyle name="Итог 2 2 4 8 2" xfId="34642"/>
    <cellStyle name="Итог 2 2 4 8 3" xfId="34643"/>
    <cellStyle name="Итог 2 2 4 8 4" xfId="34644"/>
    <cellStyle name="Итог 2 2 4 8 5" xfId="34645"/>
    <cellStyle name="Итог 2 2 4 8 6" xfId="34646"/>
    <cellStyle name="Итог 2 2 4 8 7" xfId="34647"/>
    <cellStyle name="Итог 2 2 4 9" xfId="34648"/>
    <cellStyle name="Итог 2 2 5" xfId="34649"/>
    <cellStyle name="Итог 2 2 5 10" xfId="34650"/>
    <cellStyle name="Итог 2 2 5 11" xfId="34651"/>
    <cellStyle name="Итог 2 2 5 12" xfId="34652"/>
    <cellStyle name="Итог 2 2 5 13" xfId="34653"/>
    <cellStyle name="Итог 2 2 5 14" xfId="34654"/>
    <cellStyle name="Итог 2 2 5 2" xfId="34655"/>
    <cellStyle name="Итог 2 2 5 2 10" xfId="34656"/>
    <cellStyle name="Итог 2 2 5 2 2" xfId="34657"/>
    <cellStyle name="Итог 2 2 5 2 2 2" xfId="34658"/>
    <cellStyle name="Итог 2 2 5 2 2 3" xfId="34659"/>
    <cellStyle name="Итог 2 2 5 2 2 4" xfId="34660"/>
    <cellStyle name="Итог 2 2 5 2 2 5" xfId="34661"/>
    <cellStyle name="Итог 2 2 5 2 2 6" xfId="34662"/>
    <cellStyle name="Итог 2 2 5 2 2 7" xfId="34663"/>
    <cellStyle name="Итог 2 2 5 2 3" xfId="34664"/>
    <cellStyle name="Итог 2 2 5 2 3 2" xfId="34665"/>
    <cellStyle name="Итог 2 2 5 2 3 3" xfId="34666"/>
    <cellStyle name="Итог 2 2 5 2 3 4" xfId="34667"/>
    <cellStyle name="Итог 2 2 5 2 3 5" xfId="34668"/>
    <cellStyle name="Итог 2 2 5 2 3 6" xfId="34669"/>
    <cellStyle name="Итог 2 2 5 2 3 7" xfId="34670"/>
    <cellStyle name="Итог 2 2 5 2 4" xfId="34671"/>
    <cellStyle name="Итог 2 2 5 2 5" xfId="34672"/>
    <cellStyle name="Итог 2 2 5 2 6" xfId="34673"/>
    <cellStyle name="Итог 2 2 5 2 7" xfId="34674"/>
    <cellStyle name="Итог 2 2 5 2 8" xfId="34675"/>
    <cellStyle name="Итог 2 2 5 2 9" xfId="34676"/>
    <cellStyle name="Итог 2 2 5 3" xfId="34677"/>
    <cellStyle name="Итог 2 2 5 3 2" xfId="34678"/>
    <cellStyle name="Итог 2 2 5 3 3" xfId="34679"/>
    <cellStyle name="Итог 2 2 5 3 4" xfId="34680"/>
    <cellStyle name="Итог 2 2 5 3 5" xfId="34681"/>
    <cellStyle name="Итог 2 2 5 3 6" xfId="34682"/>
    <cellStyle name="Итог 2 2 5 3 7" xfId="34683"/>
    <cellStyle name="Итог 2 2 5 4" xfId="34684"/>
    <cellStyle name="Итог 2 2 5 4 2" xfId="34685"/>
    <cellStyle name="Итог 2 2 5 4 3" xfId="34686"/>
    <cellStyle name="Итог 2 2 5 4 4" xfId="34687"/>
    <cellStyle name="Итог 2 2 5 4 5" xfId="34688"/>
    <cellStyle name="Итог 2 2 5 4 6" xfId="34689"/>
    <cellStyle name="Итог 2 2 5 4 7" xfId="34690"/>
    <cellStyle name="Итог 2 2 5 5" xfId="34691"/>
    <cellStyle name="Итог 2 2 5 6" xfId="34692"/>
    <cellStyle name="Итог 2 2 5 7" xfId="34693"/>
    <cellStyle name="Итог 2 2 5 8" xfId="34694"/>
    <cellStyle name="Итог 2 2 5 9" xfId="34695"/>
    <cellStyle name="Итог 2 2 6" xfId="34696"/>
    <cellStyle name="Итог 2 2 6 10" xfId="34697"/>
    <cellStyle name="Итог 2 2 6 2" xfId="34698"/>
    <cellStyle name="Итог 2 2 6 2 2" xfId="34699"/>
    <cellStyle name="Итог 2 2 6 2 3" xfId="34700"/>
    <cellStyle name="Итог 2 2 6 2 4" xfId="34701"/>
    <cellStyle name="Итог 2 2 6 2 5" xfId="34702"/>
    <cellStyle name="Итог 2 2 6 2 6" xfId="34703"/>
    <cellStyle name="Итог 2 2 6 2 7" xfId="34704"/>
    <cellStyle name="Итог 2 2 6 3" xfId="34705"/>
    <cellStyle name="Итог 2 2 6 3 2" xfId="34706"/>
    <cellStyle name="Итог 2 2 6 3 3" xfId="34707"/>
    <cellStyle name="Итог 2 2 6 3 4" xfId="34708"/>
    <cellStyle name="Итог 2 2 6 3 5" xfId="34709"/>
    <cellStyle name="Итог 2 2 6 3 6" xfId="34710"/>
    <cellStyle name="Итог 2 2 6 3 7" xfId="34711"/>
    <cellStyle name="Итог 2 2 6 4" xfId="34712"/>
    <cellStyle name="Итог 2 2 6 5" xfId="34713"/>
    <cellStyle name="Итог 2 2 6 6" xfId="34714"/>
    <cellStyle name="Итог 2 2 6 7" xfId="34715"/>
    <cellStyle name="Итог 2 2 6 8" xfId="34716"/>
    <cellStyle name="Итог 2 2 6 9" xfId="34717"/>
    <cellStyle name="Итог 2 2 7" xfId="34718"/>
    <cellStyle name="Итог 2 2 7 2" xfId="34719"/>
    <cellStyle name="Итог 2 2 7 3" xfId="34720"/>
    <cellStyle name="Итог 2 2 7 4" xfId="34721"/>
    <cellStyle name="Итог 2 2 7 5" xfId="34722"/>
    <cellStyle name="Итог 2 2 7 6" xfId="34723"/>
    <cellStyle name="Итог 2 2 7 7" xfId="34724"/>
    <cellStyle name="Итог 2 2 8" xfId="34725"/>
    <cellStyle name="Итог 2 2 8 2" xfId="34726"/>
    <cellStyle name="Итог 2 2 8 3" xfId="34727"/>
    <cellStyle name="Итог 2 2 8 4" xfId="34728"/>
    <cellStyle name="Итог 2 2 8 5" xfId="34729"/>
    <cellStyle name="Итог 2 2 8 6" xfId="34730"/>
    <cellStyle name="Итог 2 2 8 7" xfId="34731"/>
    <cellStyle name="Итог 2 2 9" xfId="34732"/>
    <cellStyle name="Итог 2 3" xfId="34733"/>
    <cellStyle name="Итог 2 3 10" xfId="34734"/>
    <cellStyle name="Итог 2 3 11" xfId="34735"/>
    <cellStyle name="Итог 2 3 12" xfId="34736"/>
    <cellStyle name="Итог 2 3 2" xfId="34737"/>
    <cellStyle name="Итог 2 3 2 10" xfId="34738"/>
    <cellStyle name="Итог 2 3 2 11" xfId="34739"/>
    <cellStyle name="Итог 2 3 2 12" xfId="34740"/>
    <cellStyle name="Итог 2 3 2 13" xfId="34741"/>
    <cellStyle name="Итог 2 3 2 14" xfId="34742"/>
    <cellStyle name="Итог 2 3 2 15" xfId="34743"/>
    <cellStyle name="Итог 2 3 2 16" xfId="34744"/>
    <cellStyle name="Итог 2 3 2 17" xfId="34745"/>
    <cellStyle name="Итог 2 3 2 2" xfId="34746"/>
    <cellStyle name="Итог 2 3 2 2 10" xfId="34747"/>
    <cellStyle name="Итог 2 3 2 2 11" xfId="34748"/>
    <cellStyle name="Итог 2 3 2 2 12" xfId="34749"/>
    <cellStyle name="Итог 2 3 2 2 13" xfId="34750"/>
    <cellStyle name="Итог 2 3 2 2 14" xfId="34751"/>
    <cellStyle name="Итог 2 3 2 2 2" xfId="34752"/>
    <cellStyle name="Итог 2 3 2 2 2 10" xfId="34753"/>
    <cellStyle name="Итог 2 3 2 2 2 2" xfId="34754"/>
    <cellStyle name="Итог 2 3 2 2 2 2 2" xfId="34755"/>
    <cellStyle name="Итог 2 3 2 2 2 2 3" xfId="34756"/>
    <cellStyle name="Итог 2 3 2 2 2 2 4" xfId="34757"/>
    <cellStyle name="Итог 2 3 2 2 2 2 5" xfId="34758"/>
    <cellStyle name="Итог 2 3 2 2 2 2 6" xfId="34759"/>
    <cellStyle name="Итог 2 3 2 2 2 2 7" xfId="34760"/>
    <cellStyle name="Итог 2 3 2 2 2 3" xfId="34761"/>
    <cellStyle name="Итог 2 3 2 2 2 3 2" xfId="34762"/>
    <cellStyle name="Итог 2 3 2 2 2 3 3" xfId="34763"/>
    <cellStyle name="Итог 2 3 2 2 2 3 4" xfId="34764"/>
    <cellStyle name="Итог 2 3 2 2 2 3 5" xfId="34765"/>
    <cellStyle name="Итог 2 3 2 2 2 3 6" xfId="34766"/>
    <cellStyle name="Итог 2 3 2 2 2 3 7" xfId="34767"/>
    <cellStyle name="Итог 2 3 2 2 2 4" xfId="34768"/>
    <cellStyle name="Итог 2 3 2 2 2 5" xfId="34769"/>
    <cellStyle name="Итог 2 3 2 2 2 6" xfId="34770"/>
    <cellStyle name="Итог 2 3 2 2 2 7" xfId="34771"/>
    <cellStyle name="Итог 2 3 2 2 2 8" xfId="34772"/>
    <cellStyle name="Итог 2 3 2 2 2 9" xfId="34773"/>
    <cellStyle name="Итог 2 3 2 2 3" xfId="34774"/>
    <cellStyle name="Итог 2 3 2 2 3 2" xfId="34775"/>
    <cellStyle name="Итог 2 3 2 2 3 3" xfId="34776"/>
    <cellStyle name="Итог 2 3 2 2 3 4" xfId="34777"/>
    <cellStyle name="Итог 2 3 2 2 3 5" xfId="34778"/>
    <cellStyle name="Итог 2 3 2 2 3 6" xfId="34779"/>
    <cellStyle name="Итог 2 3 2 2 3 7" xfId="34780"/>
    <cellStyle name="Итог 2 3 2 2 4" xfId="34781"/>
    <cellStyle name="Итог 2 3 2 2 4 2" xfId="34782"/>
    <cellStyle name="Итог 2 3 2 2 4 3" xfId="34783"/>
    <cellStyle name="Итог 2 3 2 2 4 4" xfId="34784"/>
    <cellStyle name="Итог 2 3 2 2 4 5" xfId="34785"/>
    <cellStyle name="Итог 2 3 2 2 4 6" xfId="34786"/>
    <cellStyle name="Итог 2 3 2 2 4 7" xfId="34787"/>
    <cellStyle name="Итог 2 3 2 2 5" xfId="34788"/>
    <cellStyle name="Итог 2 3 2 2 6" xfId="34789"/>
    <cellStyle name="Итог 2 3 2 2 7" xfId="34790"/>
    <cellStyle name="Итог 2 3 2 2 8" xfId="34791"/>
    <cellStyle name="Итог 2 3 2 2 9" xfId="34792"/>
    <cellStyle name="Итог 2 3 2 3" xfId="34793"/>
    <cellStyle name="Итог 2 3 2 3 10" xfId="34794"/>
    <cellStyle name="Итог 2 3 2 3 11" xfId="34795"/>
    <cellStyle name="Итог 2 3 2 3 12" xfId="34796"/>
    <cellStyle name="Итог 2 3 2 3 13" xfId="34797"/>
    <cellStyle name="Итог 2 3 2 3 14" xfId="34798"/>
    <cellStyle name="Итог 2 3 2 3 2" xfId="34799"/>
    <cellStyle name="Итог 2 3 2 3 2 10" xfId="34800"/>
    <cellStyle name="Итог 2 3 2 3 2 2" xfId="34801"/>
    <cellStyle name="Итог 2 3 2 3 2 2 2" xfId="34802"/>
    <cellStyle name="Итог 2 3 2 3 2 2 3" xfId="34803"/>
    <cellStyle name="Итог 2 3 2 3 2 2 4" xfId="34804"/>
    <cellStyle name="Итог 2 3 2 3 2 2 5" xfId="34805"/>
    <cellStyle name="Итог 2 3 2 3 2 2 6" xfId="34806"/>
    <cellStyle name="Итог 2 3 2 3 2 2 7" xfId="34807"/>
    <cellStyle name="Итог 2 3 2 3 2 3" xfId="34808"/>
    <cellStyle name="Итог 2 3 2 3 2 3 2" xfId="34809"/>
    <cellStyle name="Итог 2 3 2 3 2 3 3" xfId="34810"/>
    <cellStyle name="Итог 2 3 2 3 2 3 4" xfId="34811"/>
    <cellStyle name="Итог 2 3 2 3 2 3 5" xfId="34812"/>
    <cellStyle name="Итог 2 3 2 3 2 3 6" xfId="34813"/>
    <cellStyle name="Итог 2 3 2 3 2 3 7" xfId="34814"/>
    <cellStyle name="Итог 2 3 2 3 2 4" xfId="34815"/>
    <cellStyle name="Итог 2 3 2 3 2 5" xfId="34816"/>
    <cellStyle name="Итог 2 3 2 3 2 6" xfId="34817"/>
    <cellStyle name="Итог 2 3 2 3 2 7" xfId="34818"/>
    <cellStyle name="Итог 2 3 2 3 2 8" xfId="34819"/>
    <cellStyle name="Итог 2 3 2 3 2 9" xfId="34820"/>
    <cellStyle name="Итог 2 3 2 3 3" xfId="34821"/>
    <cellStyle name="Итог 2 3 2 3 3 2" xfId="34822"/>
    <cellStyle name="Итог 2 3 2 3 3 3" xfId="34823"/>
    <cellStyle name="Итог 2 3 2 3 3 4" xfId="34824"/>
    <cellStyle name="Итог 2 3 2 3 3 5" xfId="34825"/>
    <cellStyle name="Итог 2 3 2 3 3 6" xfId="34826"/>
    <cellStyle name="Итог 2 3 2 3 3 7" xfId="34827"/>
    <cellStyle name="Итог 2 3 2 3 4" xfId="34828"/>
    <cellStyle name="Итог 2 3 2 3 4 2" xfId="34829"/>
    <cellStyle name="Итог 2 3 2 3 4 3" xfId="34830"/>
    <cellStyle name="Итог 2 3 2 3 4 4" xfId="34831"/>
    <cellStyle name="Итог 2 3 2 3 4 5" xfId="34832"/>
    <cellStyle name="Итог 2 3 2 3 4 6" xfId="34833"/>
    <cellStyle name="Итог 2 3 2 3 4 7" xfId="34834"/>
    <cellStyle name="Итог 2 3 2 3 5" xfId="34835"/>
    <cellStyle name="Итог 2 3 2 3 6" xfId="34836"/>
    <cellStyle name="Итог 2 3 2 3 7" xfId="34837"/>
    <cellStyle name="Итог 2 3 2 3 8" xfId="34838"/>
    <cellStyle name="Итог 2 3 2 3 9" xfId="34839"/>
    <cellStyle name="Итог 2 3 2 4" xfId="34840"/>
    <cellStyle name="Итог 2 3 2 4 10" xfId="34841"/>
    <cellStyle name="Итог 2 3 2 4 11" xfId="34842"/>
    <cellStyle name="Итог 2 3 2 4 12" xfId="34843"/>
    <cellStyle name="Итог 2 3 2 4 13" xfId="34844"/>
    <cellStyle name="Итог 2 3 2 4 14" xfId="34845"/>
    <cellStyle name="Итог 2 3 2 4 2" xfId="34846"/>
    <cellStyle name="Итог 2 3 2 4 2 10" xfId="34847"/>
    <cellStyle name="Итог 2 3 2 4 2 2" xfId="34848"/>
    <cellStyle name="Итог 2 3 2 4 2 2 2" xfId="34849"/>
    <cellStyle name="Итог 2 3 2 4 2 2 3" xfId="34850"/>
    <cellStyle name="Итог 2 3 2 4 2 2 4" xfId="34851"/>
    <cellStyle name="Итог 2 3 2 4 2 2 5" xfId="34852"/>
    <cellStyle name="Итог 2 3 2 4 2 2 6" xfId="34853"/>
    <cellStyle name="Итог 2 3 2 4 2 2 7" xfId="34854"/>
    <cellStyle name="Итог 2 3 2 4 2 3" xfId="34855"/>
    <cellStyle name="Итог 2 3 2 4 2 3 2" xfId="34856"/>
    <cellStyle name="Итог 2 3 2 4 2 3 3" xfId="34857"/>
    <cellStyle name="Итог 2 3 2 4 2 3 4" xfId="34858"/>
    <cellStyle name="Итог 2 3 2 4 2 3 5" xfId="34859"/>
    <cellStyle name="Итог 2 3 2 4 2 3 6" xfId="34860"/>
    <cellStyle name="Итог 2 3 2 4 2 3 7" xfId="34861"/>
    <cellStyle name="Итог 2 3 2 4 2 4" xfId="34862"/>
    <cellStyle name="Итог 2 3 2 4 2 5" xfId="34863"/>
    <cellStyle name="Итог 2 3 2 4 2 6" xfId="34864"/>
    <cellStyle name="Итог 2 3 2 4 2 7" xfId="34865"/>
    <cellStyle name="Итог 2 3 2 4 2 8" xfId="34866"/>
    <cellStyle name="Итог 2 3 2 4 2 9" xfId="34867"/>
    <cellStyle name="Итог 2 3 2 4 3" xfId="34868"/>
    <cellStyle name="Итог 2 3 2 4 3 2" xfId="34869"/>
    <cellStyle name="Итог 2 3 2 4 3 3" xfId="34870"/>
    <cellStyle name="Итог 2 3 2 4 3 4" xfId="34871"/>
    <cellStyle name="Итог 2 3 2 4 3 5" xfId="34872"/>
    <cellStyle name="Итог 2 3 2 4 3 6" xfId="34873"/>
    <cellStyle name="Итог 2 3 2 4 3 7" xfId="34874"/>
    <cellStyle name="Итог 2 3 2 4 4" xfId="34875"/>
    <cellStyle name="Итог 2 3 2 4 4 2" xfId="34876"/>
    <cellStyle name="Итог 2 3 2 4 4 3" xfId="34877"/>
    <cellStyle name="Итог 2 3 2 4 4 4" xfId="34878"/>
    <cellStyle name="Итог 2 3 2 4 4 5" xfId="34879"/>
    <cellStyle name="Итог 2 3 2 4 4 6" xfId="34880"/>
    <cellStyle name="Итог 2 3 2 4 4 7" xfId="34881"/>
    <cellStyle name="Итог 2 3 2 4 5" xfId="34882"/>
    <cellStyle name="Итог 2 3 2 4 6" xfId="34883"/>
    <cellStyle name="Итог 2 3 2 4 7" xfId="34884"/>
    <cellStyle name="Итог 2 3 2 4 8" xfId="34885"/>
    <cellStyle name="Итог 2 3 2 4 9" xfId="34886"/>
    <cellStyle name="Итог 2 3 2 5" xfId="34887"/>
    <cellStyle name="Итог 2 3 2 5 10" xfId="34888"/>
    <cellStyle name="Итог 2 3 2 5 11" xfId="34889"/>
    <cellStyle name="Итог 2 3 2 5 12" xfId="34890"/>
    <cellStyle name="Итог 2 3 2 5 13" xfId="34891"/>
    <cellStyle name="Итог 2 3 2 5 14" xfId="34892"/>
    <cellStyle name="Итог 2 3 2 5 2" xfId="34893"/>
    <cellStyle name="Итог 2 3 2 5 2 10" xfId="34894"/>
    <cellStyle name="Итог 2 3 2 5 2 2" xfId="34895"/>
    <cellStyle name="Итог 2 3 2 5 2 2 2" xfId="34896"/>
    <cellStyle name="Итог 2 3 2 5 2 2 3" xfId="34897"/>
    <cellStyle name="Итог 2 3 2 5 2 2 4" xfId="34898"/>
    <cellStyle name="Итог 2 3 2 5 2 2 5" xfId="34899"/>
    <cellStyle name="Итог 2 3 2 5 2 2 6" xfId="34900"/>
    <cellStyle name="Итог 2 3 2 5 2 2 7" xfId="34901"/>
    <cellStyle name="Итог 2 3 2 5 2 3" xfId="34902"/>
    <cellStyle name="Итог 2 3 2 5 2 3 2" xfId="34903"/>
    <cellStyle name="Итог 2 3 2 5 2 3 3" xfId="34904"/>
    <cellStyle name="Итог 2 3 2 5 2 3 4" xfId="34905"/>
    <cellStyle name="Итог 2 3 2 5 2 3 5" xfId="34906"/>
    <cellStyle name="Итог 2 3 2 5 2 3 6" xfId="34907"/>
    <cellStyle name="Итог 2 3 2 5 2 3 7" xfId="34908"/>
    <cellStyle name="Итог 2 3 2 5 2 4" xfId="34909"/>
    <cellStyle name="Итог 2 3 2 5 2 5" xfId="34910"/>
    <cellStyle name="Итог 2 3 2 5 2 6" xfId="34911"/>
    <cellStyle name="Итог 2 3 2 5 2 7" xfId="34912"/>
    <cellStyle name="Итог 2 3 2 5 2 8" xfId="34913"/>
    <cellStyle name="Итог 2 3 2 5 2 9" xfId="34914"/>
    <cellStyle name="Итог 2 3 2 5 3" xfId="34915"/>
    <cellStyle name="Итог 2 3 2 5 3 2" xfId="34916"/>
    <cellStyle name="Итог 2 3 2 5 3 3" xfId="34917"/>
    <cellStyle name="Итог 2 3 2 5 3 4" xfId="34918"/>
    <cellStyle name="Итог 2 3 2 5 3 5" xfId="34919"/>
    <cellStyle name="Итог 2 3 2 5 3 6" xfId="34920"/>
    <cellStyle name="Итог 2 3 2 5 3 7" xfId="34921"/>
    <cellStyle name="Итог 2 3 2 5 4" xfId="34922"/>
    <cellStyle name="Итог 2 3 2 5 4 2" xfId="34923"/>
    <cellStyle name="Итог 2 3 2 5 4 3" xfId="34924"/>
    <cellStyle name="Итог 2 3 2 5 4 4" xfId="34925"/>
    <cellStyle name="Итог 2 3 2 5 4 5" xfId="34926"/>
    <cellStyle name="Итог 2 3 2 5 4 6" xfId="34927"/>
    <cellStyle name="Итог 2 3 2 5 4 7" xfId="34928"/>
    <cellStyle name="Итог 2 3 2 5 5" xfId="34929"/>
    <cellStyle name="Итог 2 3 2 5 6" xfId="34930"/>
    <cellStyle name="Итог 2 3 2 5 7" xfId="34931"/>
    <cellStyle name="Итог 2 3 2 5 8" xfId="34932"/>
    <cellStyle name="Итог 2 3 2 5 9" xfId="34933"/>
    <cellStyle name="Итог 2 3 2 6" xfId="34934"/>
    <cellStyle name="Итог 2 3 2 6 10" xfId="34935"/>
    <cellStyle name="Итог 2 3 2 6 2" xfId="34936"/>
    <cellStyle name="Итог 2 3 2 6 2 2" xfId="34937"/>
    <cellStyle name="Итог 2 3 2 6 2 3" xfId="34938"/>
    <cellStyle name="Итог 2 3 2 6 2 4" xfId="34939"/>
    <cellStyle name="Итог 2 3 2 6 2 5" xfId="34940"/>
    <cellStyle name="Итог 2 3 2 6 2 6" xfId="34941"/>
    <cellStyle name="Итог 2 3 2 6 2 7" xfId="34942"/>
    <cellStyle name="Итог 2 3 2 6 3" xfId="34943"/>
    <cellStyle name="Итог 2 3 2 6 3 2" xfId="34944"/>
    <cellStyle name="Итог 2 3 2 6 3 3" xfId="34945"/>
    <cellStyle name="Итог 2 3 2 6 3 4" xfId="34946"/>
    <cellStyle name="Итог 2 3 2 6 3 5" xfId="34947"/>
    <cellStyle name="Итог 2 3 2 6 3 6" xfId="34948"/>
    <cellStyle name="Итог 2 3 2 6 3 7" xfId="34949"/>
    <cellStyle name="Итог 2 3 2 6 4" xfId="34950"/>
    <cellStyle name="Итог 2 3 2 6 5" xfId="34951"/>
    <cellStyle name="Итог 2 3 2 6 6" xfId="34952"/>
    <cellStyle name="Итог 2 3 2 6 7" xfId="34953"/>
    <cellStyle name="Итог 2 3 2 6 8" xfId="34954"/>
    <cellStyle name="Итог 2 3 2 6 9" xfId="34955"/>
    <cellStyle name="Итог 2 3 2 7" xfId="34956"/>
    <cellStyle name="Итог 2 3 2 7 2" xfId="34957"/>
    <cellStyle name="Итог 2 3 2 7 3" xfId="34958"/>
    <cellStyle name="Итог 2 3 2 7 4" xfId="34959"/>
    <cellStyle name="Итог 2 3 2 7 5" xfId="34960"/>
    <cellStyle name="Итог 2 3 2 7 6" xfId="34961"/>
    <cellStyle name="Итог 2 3 2 7 7" xfId="34962"/>
    <cellStyle name="Итог 2 3 2 8" xfId="34963"/>
    <cellStyle name="Итог 2 3 2 8 2" xfId="34964"/>
    <cellStyle name="Итог 2 3 2 8 3" xfId="34965"/>
    <cellStyle name="Итог 2 3 2 8 4" xfId="34966"/>
    <cellStyle name="Итог 2 3 2 8 5" xfId="34967"/>
    <cellStyle name="Итог 2 3 2 8 6" xfId="34968"/>
    <cellStyle name="Итог 2 3 2 8 7" xfId="34969"/>
    <cellStyle name="Итог 2 3 2 9" xfId="34970"/>
    <cellStyle name="Итог 2 3 3" xfId="34971"/>
    <cellStyle name="Итог 2 3 3 10" xfId="34972"/>
    <cellStyle name="Итог 2 3 3 11" xfId="34973"/>
    <cellStyle name="Итог 2 3 3 12" xfId="34974"/>
    <cellStyle name="Итог 2 3 3 13" xfId="34975"/>
    <cellStyle name="Итог 2 3 3 14" xfId="34976"/>
    <cellStyle name="Итог 2 3 3 15" xfId="34977"/>
    <cellStyle name="Итог 2 3 3 2" xfId="34978"/>
    <cellStyle name="Итог 2 3 3 2 10" xfId="34979"/>
    <cellStyle name="Итог 2 3 3 2 11" xfId="34980"/>
    <cellStyle name="Итог 2 3 3 2 12" xfId="34981"/>
    <cellStyle name="Итог 2 3 3 2 13" xfId="34982"/>
    <cellStyle name="Итог 2 3 3 2 14" xfId="34983"/>
    <cellStyle name="Итог 2 3 3 2 2" xfId="34984"/>
    <cellStyle name="Итог 2 3 3 2 2 10" xfId="34985"/>
    <cellStyle name="Итог 2 3 3 2 2 2" xfId="34986"/>
    <cellStyle name="Итог 2 3 3 2 2 2 2" xfId="34987"/>
    <cellStyle name="Итог 2 3 3 2 2 2 3" xfId="34988"/>
    <cellStyle name="Итог 2 3 3 2 2 2 4" xfId="34989"/>
    <cellStyle name="Итог 2 3 3 2 2 2 5" xfId="34990"/>
    <cellStyle name="Итог 2 3 3 2 2 2 6" xfId="34991"/>
    <cellStyle name="Итог 2 3 3 2 2 2 7" xfId="34992"/>
    <cellStyle name="Итог 2 3 3 2 2 3" xfId="34993"/>
    <cellStyle name="Итог 2 3 3 2 2 3 2" xfId="34994"/>
    <cellStyle name="Итог 2 3 3 2 2 3 3" xfId="34995"/>
    <cellStyle name="Итог 2 3 3 2 2 3 4" xfId="34996"/>
    <cellStyle name="Итог 2 3 3 2 2 3 5" xfId="34997"/>
    <cellStyle name="Итог 2 3 3 2 2 3 6" xfId="34998"/>
    <cellStyle name="Итог 2 3 3 2 2 3 7" xfId="34999"/>
    <cellStyle name="Итог 2 3 3 2 2 4" xfId="35000"/>
    <cellStyle name="Итог 2 3 3 2 2 5" xfId="35001"/>
    <cellStyle name="Итог 2 3 3 2 2 6" xfId="35002"/>
    <cellStyle name="Итог 2 3 3 2 2 7" xfId="35003"/>
    <cellStyle name="Итог 2 3 3 2 2 8" xfId="35004"/>
    <cellStyle name="Итог 2 3 3 2 2 9" xfId="35005"/>
    <cellStyle name="Итог 2 3 3 2 3" xfId="35006"/>
    <cellStyle name="Итог 2 3 3 2 3 2" xfId="35007"/>
    <cellStyle name="Итог 2 3 3 2 3 3" xfId="35008"/>
    <cellStyle name="Итог 2 3 3 2 3 4" xfId="35009"/>
    <cellStyle name="Итог 2 3 3 2 3 5" xfId="35010"/>
    <cellStyle name="Итог 2 3 3 2 3 6" xfId="35011"/>
    <cellStyle name="Итог 2 3 3 2 3 7" xfId="35012"/>
    <cellStyle name="Итог 2 3 3 2 4" xfId="35013"/>
    <cellStyle name="Итог 2 3 3 2 4 2" xfId="35014"/>
    <cellStyle name="Итог 2 3 3 2 4 3" xfId="35015"/>
    <cellStyle name="Итог 2 3 3 2 4 4" xfId="35016"/>
    <cellStyle name="Итог 2 3 3 2 4 5" xfId="35017"/>
    <cellStyle name="Итог 2 3 3 2 4 6" xfId="35018"/>
    <cellStyle name="Итог 2 3 3 2 4 7" xfId="35019"/>
    <cellStyle name="Итог 2 3 3 2 5" xfId="35020"/>
    <cellStyle name="Итог 2 3 3 2 6" xfId="35021"/>
    <cellStyle name="Итог 2 3 3 2 7" xfId="35022"/>
    <cellStyle name="Итог 2 3 3 2 8" xfId="35023"/>
    <cellStyle name="Итог 2 3 3 2 9" xfId="35024"/>
    <cellStyle name="Итог 2 3 3 3" xfId="35025"/>
    <cellStyle name="Итог 2 3 3 3 10" xfId="35026"/>
    <cellStyle name="Итог 2 3 3 3 11" xfId="35027"/>
    <cellStyle name="Итог 2 3 3 3 12" xfId="35028"/>
    <cellStyle name="Итог 2 3 3 3 13" xfId="35029"/>
    <cellStyle name="Итог 2 3 3 3 14" xfId="35030"/>
    <cellStyle name="Итог 2 3 3 3 2" xfId="35031"/>
    <cellStyle name="Итог 2 3 3 3 2 10" xfId="35032"/>
    <cellStyle name="Итог 2 3 3 3 2 2" xfId="35033"/>
    <cellStyle name="Итог 2 3 3 3 2 2 2" xfId="35034"/>
    <cellStyle name="Итог 2 3 3 3 2 2 3" xfId="35035"/>
    <cellStyle name="Итог 2 3 3 3 2 2 4" xfId="35036"/>
    <cellStyle name="Итог 2 3 3 3 2 2 5" xfId="35037"/>
    <cellStyle name="Итог 2 3 3 3 2 2 6" xfId="35038"/>
    <cellStyle name="Итог 2 3 3 3 2 2 7" xfId="35039"/>
    <cellStyle name="Итог 2 3 3 3 2 3" xfId="35040"/>
    <cellStyle name="Итог 2 3 3 3 2 3 2" xfId="35041"/>
    <cellStyle name="Итог 2 3 3 3 2 3 3" xfId="35042"/>
    <cellStyle name="Итог 2 3 3 3 2 3 4" xfId="35043"/>
    <cellStyle name="Итог 2 3 3 3 2 3 5" xfId="35044"/>
    <cellStyle name="Итог 2 3 3 3 2 3 6" xfId="35045"/>
    <cellStyle name="Итог 2 3 3 3 2 3 7" xfId="35046"/>
    <cellStyle name="Итог 2 3 3 3 2 4" xfId="35047"/>
    <cellStyle name="Итог 2 3 3 3 2 5" xfId="35048"/>
    <cellStyle name="Итог 2 3 3 3 2 6" xfId="35049"/>
    <cellStyle name="Итог 2 3 3 3 2 7" xfId="35050"/>
    <cellStyle name="Итог 2 3 3 3 2 8" xfId="35051"/>
    <cellStyle name="Итог 2 3 3 3 2 9" xfId="35052"/>
    <cellStyle name="Итог 2 3 3 3 3" xfId="35053"/>
    <cellStyle name="Итог 2 3 3 3 3 2" xfId="35054"/>
    <cellStyle name="Итог 2 3 3 3 3 3" xfId="35055"/>
    <cellStyle name="Итог 2 3 3 3 3 4" xfId="35056"/>
    <cellStyle name="Итог 2 3 3 3 3 5" xfId="35057"/>
    <cellStyle name="Итог 2 3 3 3 3 6" xfId="35058"/>
    <cellStyle name="Итог 2 3 3 3 3 7" xfId="35059"/>
    <cellStyle name="Итог 2 3 3 3 4" xfId="35060"/>
    <cellStyle name="Итог 2 3 3 3 4 2" xfId="35061"/>
    <cellStyle name="Итог 2 3 3 3 4 3" xfId="35062"/>
    <cellStyle name="Итог 2 3 3 3 4 4" xfId="35063"/>
    <cellStyle name="Итог 2 3 3 3 4 5" xfId="35064"/>
    <cellStyle name="Итог 2 3 3 3 4 6" xfId="35065"/>
    <cellStyle name="Итог 2 3 3 3 4 7" xfId="35066"/>
    <cellStyle name="Итог 2 3 3 3 5" xfId="35067"/>
    <cellStyle name="Итог 2 3 3 3 6" xfId="35068"/>
    <cellStyle name="Итог 2 3 3 3 7" xfId="35069"/>
    <cellStyle name="Итог 2 3 3 3 8" xfId="35070"/>
    <cellStyle name="Итог 2 3 3 3 9" xfId="35071"/>
    <cellStyle name="Итог 2 3 3 4" xfId="35072"/>
    <cellStyle name="Итог 2 3 3 4 10" xfId="35073"/>
    <cellStyle name="Итог 2 3 3 4 11" xfId="35074"/>
    <cellStyle name="Итог 2 3 3 4 12" xfId="35075"/>
    <cellStyle name="Итог 2 3 3 4 13" xfId="35076"/>
    <cellStyle name="Итог 2 3 3 4 14" xfId="35077"/>
    <cellStyle name="Итог 2 3 3 4 2" xfId="35078"/>
    <cellStyle name="Итог 2 3 3 4 2 10" xfId="35079"/>
    <cellStyle name="Итог 2 3 3 4 2 2" xfId="35080"/>
    <cellStyle name="Итог 2 3 3 4 2 2 2" xfId="35081"/>
    <cellStyle name="Итог 2 3 3 4 2 2 3" xfId="35082"/>
    <cellStyle name="Итог 2 3 3 4 2 2 4" xfId="35083"/>
    <cellStyle name="Итог 2 3 3 4 2 2 5" xfId="35084"/>
    <cellStyle name="Итог 2 3 3 4 2 2 6" xfId="35085"/>
    <cellStyle name="Итог 2 3 3 4 2 2 7" xfId="35086"/>
    <cellStyle name="Итог 2 3 3 4 2 3" xfId="35087"/>
    <cellStyle name="Итог 2 3 3 4 2 3 2" xfId="35088"/>
    <cellStyle name="Итог 2 3 3 4 2 3 3" xfId="35089"/>
    <cellStyle name="Итог 2 3 3 4 2 3 4" xfId="35090"/>
    <cellStyle name="Итог 2 3 3 4 2 3 5" xfId="35091"/>
    <cellStyle name="Итог 2 3 3 4 2 3 6" xfId="35092"/>
    <cellStyle name="Итог 2 3 3 4 2 3 7" xfId="35093"/>
    <cellStyle name="Итог 2 3 3 4 2 4" xfId="35094"/>
    <cellStyle name="Итог 2 3 3 4 2 5" xfId="35095"/>
    <cellStyle name="Итог 2 3 3 4 2 6" xfId="35096"/>
    <cellStyle name="Итог 2 3 3 4 2 7" xfId="35097"/>
    <cellStyle name="Итог 2 3 3 4 2 8" xfId="35098"/>
    <cellStyle name="Итог 2 3 3 4 2 9" xfId="35099"/>
    <cellStyle name="Итог 2 3 3 4 3" xfId="35100"/>
    <cellStyle name="Итог 2 3 3 4 3 2" xfId="35101"/>
    <cellStyle name="Итог 2 3 3 4 3 3" xfId="35102"/>
    <cellStyle name="Итог 2 3 3 4 3 4" xfId="35103"/>
    <cellStyle name="Итог 2 3 3 4 3 5" xfId="35104"/>
    <cellStyle name="Итог 2 3 3 4 3 6" xfId="35105"/>
    <cellStyle name="Итог 2 3 3 4 3 7" xfId="35106"/>
    <cellStyle name="Итог 2 3 3 4 4" xfId="35107"/>
    <cellStyle name="Итог 2 3 3 4 4 2" xfId="35108"/>
    <cellStyle name="Итог 2 3 3 4 4 3" xfId="35109"/>
    <cellStyle name="Итог 2 3 3 4 4 4" xfId="35110"/>
    <cellStyle name="Итог 2 3 3 4 4 5" xfId="35111"/>
    <cellStyle name="Итог 2 3 3 4 4 6" xfId="35112"/>
    <cellStyle name="Итог 2 3 3 4 4 7" xfId="35113"/>
    <cellStyle name="Итог 2 3 3 4 5" xfId="35114"/>
    <cellStyle name="Итог 2 3 3 4 6" xfId="35115"/>
    <cellStyle name="Итог 2 3 3 4 7" xfId="35116"/>
    <cellStyle name="Итог 2 3 3 4 8" xfId="35117"/>
    <cellStyle name="Итог 2 3 3 4 9" xfId="35118"/>
    <cellStyle name="Итог 2 3 3 5" xfId="35119"/>
    <cellStyle name="Итог 2 3 3 5 10" xfId="35120"/>
    <cellStyle name="Итог 2 3 3 5 11" xfId="35121"/>
    <cellStyle name="Итог 2 3 3 5 12" xfId="35122"/>
    <cellStyle name="Итог 2 3 3 5 13" xfId="35123"/>
    <cellStyle name="Итог 2 3 3 5 14" xfId="35124"/>
    <cellStyle name="Итог 2 3 3 5 2" xfId="35125"/>
    <cellStyle name="Итог 2 3 3 5 2 10" xfId="35126"/>
    <cellStyle name="Итог 2 3 3 5 2 2" xfId="35127"/>
    <cellStyle name="Итог 2 3 3 5 2 2 2" xfId="35128"/>
    <cellStyle name="Итог 2 3 3 5 2 2 3" xfId="35129"/>
    <cellStyle name="Итог 2 3 3 5 2 2 4" xfId="35130"/>
    <cellStyle name="Итог 2 3 3 5 2 2 5" xfId="35131"/>
    <cellStyle name="Итог 2 3 3 5 2 2 6" xfId="35132"/>
    <cellStyle name="Итог 2 3 3 5 2 2 7" xfId="35133"/>
    <cellStyle name="Итог 2 3 3 5 2 3" xfId="35134"/>
    <cellStyle name="Итог 2 3 3 5 2 3 2" xfId="35135"/>
    <cellStyle name="Итог 2 3 3 5 2 3 3" xfId="35136"/>
    <cellStyle name="Итог 2 3 3 5 2 3 4" xfId="35137"/>
    <cellStyle name="Итог 2 3 3 5 2 3 5" xfId="35138"/>
    <cellStyle name="Итог 2 3 3 5 2 3 6" xfId="35139"/>
    <cellStyle name="Итог 2 3 3 5 2 3 7" xfId="35140"/>
    <cellStyle name="Итог 2 3 3 5 2 4" xfId="35141"/>
    <cellStyle name="Итог 2 3 3 5 2 5" xfId="35142"/>
    <cellStyle name="Итог 2 3 3 5 2 6" xfId="35143"/>
    <cellStyle name="Итог 2 3 3 5 2 7" xfId="35144"/>
    <cellStyle name="Итог 2 3 3 5 2 8" xfId="35145"/>
    <cellStyle name="Итог 2 3 3 5 2 9" xfId="35146"/>
    <cellStyle name="Итог 2 3 3 5 3" xfId="35147"/>
    <cellStyle name="Итог 2 3 3 5 3 2" xfId="35148"/>
    <cellStyle name="Итог 2 3 3 5 3 3" xfId="35149"/>
    <cellStyle name="Итог 2 3 3 5 3 4" xfId="35150"/>
    <cellStyle name="Итог 2 3 3 5 3 5" xfId="35151"/>
    <cellStyle name="Итог 2 3 3 5 3 6" xfId="35152"/>
    <cellStyle name="Итог 2 3 3 5 3 7" xfId="35153"/>
    <cellStyle name="Итог 2 3 3 5 4" xfId="35154"/>
    <cellStyle name="Итог 2 3 3 5 4 2" xfId="35155"/>
    <cellStyle name="Итог 2 3 3 5 4 3" xfId="35156"/>
    <cellStyle name="Итог 2 3 3 5 4 4" xfId="35157"/>
    <cellStyle name="Итог 2 3 3 5 4 5" xfId="35158"/>
    <cellStyle name="Итог 2 3 3 5 4 6" xfId="35159"/>
    <cellStyle name="Итог 2 3 3 5 4 7" xfId="35160"/>
    <cellStyle name="Итог 2 3 3 5 5" xfId="35161"/>
    <cellStyle name="Итог 2 3 3 5 6" xfId="35162"/>
    <cellStyle name="Итог 2 3 3 5 7" xfId="35163"/>
    <cellStyle name="Итог 2 3 3 5 8" xfId="35164"/>
    <cellStyle name="Итог 2 3 3 5 9" xfId="35165"/>
    <cellStyle name="Итог 2 3 3 6" xfId="35166"/>
    <cellStyle name="Итог 2 3 3 6 10" xfId="35167"/>
    <cellStyle name="Итог 2 3 3 6 2" xfId="35168"/>
    <cellStyle name="Итог 2 3 3 6 2 2" xfId="35169"/>
    <cellStyle name="Итог 2 3 3 6 2 3" xfId="35170"/>
    <cellStyle name="Итог 2 3 3 6 2 4" xfId="35171"/>
    <cellStyle name="Итог 2 3 3 6 2 5" xfId="35172"/>
    <cellStyle name="Итог 2 3 3 6 2 6" xfId="35173"/>
    <cellStyle name="Итог 2 3 3 6 2 7" xfId="35174"/>
    <cellStyle name="Итог 2 3 3 6 3" xfId="35175"/>
    <cellStyle name="Итог 2 3 3 6 3 2" xfId="35176"/>
    <cellStyle name="Итог 2 3 3 6 3 3" xfId="35177"/>
    <cellStyle name="Итог 2 3 3 6 3 4" xfId="35178"/>
    <cellStyle name="Итог 2 3 3 6 3 5" xfId="35179"/>
    <cellStyle name="Итог 2 3 3 6 3 6" xfId="35180"/>
    <cellStyle name="Итог 2 3 3 6 3 7" xfId="35181"/>
    <cellStyle name="Итог 2 3 3 6 4" xfId="35182"/>
    <cellStyle name="Итог 2 3 3 6 5" xfId="35183"/>
    <cellStyle name="Итог 2 3 3 6 6" xfId="35184"/>
    <cellStyle name="Итог 2 3 3 6 7" xfId="35185"/>
    <cellStyle name="Итог 2 3 3 6 8" xfId="35186"/>
    <cellStyle name="Итог 2 3 3 6 9" xfId="35187"/>
    <cellStyle name="Итог 2 3 3 7" xfId="35188"/>
    <cellStyle name="Итог 2 3 3 7 2" xfId="35189"/>
    <cellStyle name="Итог 2 3 3 7 3" xfId="35190"/>
    <cellStyle name="Итог 2 3 3 7 4" xfId="35191"/>
    <cellStyle name="Итог 2 3 3 7 5" xfId="35192"/>
    <cellStyle name="Итог 2 3 3 7 6" xfId="35193"/>
    <cellStyle name="Итог 2 3 3 7 7" xfId="35194"/>
    <cellStyle name="Итог 2 3 3 8" xfId="35195"/>
    <cellStyle name="Итог 2 3 3 8 2" xfId="35196"/>
    <cellStyle name="Итог 2 3 3 8 3" xfId="35197"/>
    <cellStyle name="Итог 2 3 3 8 4" xfId="35198"/>
    <cellStyle name="Итог 2 3 3 8 5" xfId="35199"/>
    <cellStyle name="Итог 2 3 3 8 6" xfId="35200"/>
    <cellStyle name="Итог 2 3 3 8 7" xfId="35201"/>
    <cellStyle name="Итог 2 3 3 9" xfId="35202"/>
    <cellStyle name="Итог 2 3 4" xfId="35203"/>
    <cellStyle name="Итог 2 3 4 10" xfId="35204"/>
    <cellStyle name="Итог 2 3 4 11" xfId="35205"/>
    <cellStyle name="Итог 2 3 4 12" xfId="35206"/>
    <cellStyle name="Итог 2 3 4 13" xfId="35207"/>
    <cellStyle name="Итог 2 3 4 14" xfId="35208"/>
    <cellStyle name="Итог 2 3 4 15" xfId="35209"/>
    <cellStyle name="Итог 2 3 4 2" xfId="35210"/>
    <cellStyle name="Итог 2 3 4 2 10" xfId="35211"/>
    <cellStyle name="Итог 2 3 4 2 11" xfId="35212"/>
    <cellStyle name="Итог 2 3 4 2 12" xfId="35213"/>
    <cellStyle name="Итог 2 3 4 2 13" xfId="35214"/>
    <cellStyle name="Итог 2 3 4 2 14" xfId="35215"/>
    <cellStyle name="Итог 2 3 4 2 2" xfId="35216"/>
    <cellStyle name="Итог 2 3 4 2 2 10" xfId="35217"/>
    <cellStyle name="Итог 2 3 4 2 2 2" xfId="35218"/>
    <cellStyle name="Итог 2 3 4 2 2 2 2" xfId="35219"/>
    <cellStyle name="Итог 2 3 4 2 2 2 3" xfId="35220"/>
    <cellStyle name="Итог 2 3 4 2 2 2 4" xfId="35221"/>
    <cellStyle name="Итог 2 3 4 2 2 2 5" xfId="35222"/>
    <cellStyle name="Итог 2 3 4 2 2 2 6" xfId="35223"/>
    <cellStyle name="Итог 2 3 4 2 2 2 7" xfId="35224"/>
    <cellStyle name="Итог 2 3 4 2 2 3" xfId="35225"/>
    <cellStyle name="Итог 2 3 4 2 2 3 2" xfId="35226"/>
    <cellStyle name="Итог 2 3 4 2 2 3 3" xfId="35227"/>
    <cellStyle name="Итог 2 3 4 2 2 3 4" xfId="35228"/>
    <cellStyle name="Итог 2 3 4 2 2 3 5" xfId="35229"/>
    <cellStyle name="Итог 2 3 4 2 2 3 6" xfId="35230"/>
    <cellStyle name="Итог 2 3 4 2 2 3 7" xfId="35231"/>
    <cellStyle name="Итог 2 3 4 2 2 4" xfId="35232"/>
    <cellStyle name="Итог 2 3 4 2 2 5" xfId="35233"/>
    <cellStyle name="Итог 2 3 4 2 2 6" xfId="35234"/>
    <cellStyle name="Итог 2 3 4 2 2 7" xfId="35235"/>
    <cellStyle name="Итог 2 3 4 2 2 8" xfId="35236"/>
    <cellStyle name="Итог 2 3 4 2 2 9" xfId="35237"/>
    <cellStyle name="Итог 2 3 4 2 3" xfId="35238"/>
    <cellStyle name="Итог 2 3 4 2 3 2" xfId="35239"/>
    <cellStyle name="Итог 2 3 4 2 3 3" xfId="35240"/>
    <cellStyle name="Итог 2 3 4 2 3 4" xfId="35241"/>
    <cellStyle name="Итог 2 3 4 2 3 5" xfId="35242"/>
    <cellStyle name="Итог 2 3 4 2 3 6" xfId="35243"/>
    <cellStyle name="Итог 2 3 4 2 3 7" xfId="35244"/>
    <cellStyle name="Итог 2 3 4 2 4" xfId="35245"/>
    <cellStyle name="Итог 2 3 4 2 4 2" xfId="35246"/>
    <cellStyle name="Итог 2 3 4 2 4 3" xfId="35247"/>
    <cellStyle name="Итог 2 3 4 2 4 4" xfId="35248"/>
    <cellStyle name="Итог 2 3 4 2 4 5" xfId="35249"/>
    <cellStyle name="Итог 2 3 4 2 4 6" xfId="35250"/>
    <cellStyle name="Итог 2 3 4 2 4 7" xfId="35251"/>
    <cellStyle name="Итог 2 3 4 2 5" xfId="35252"/>
    <cellStyle name="Итог 2 3 4 2 6" xfId="35253"/>
    <cellStyle name="Итог 2 3 4 2 7" xfId="35254"/>
    <cellStyle name="Итог 2 3 4 2 8" xfId="35255"/>
    <cellStyle name="Итог 2 3 4 2 9" xfId="35256"/>
    <cellStyle name="Итог 2 3 4 3" xfId="35257"/>
    <cellStyle name="Итог 2 3 4 3 10" xfId="35258"/>
    <cellStyle name="Итог 2 3 4 3 11" xfId="35259"/>
    <cellStyle name="Итог 2 3 4 3 12" xfId="35260"/>
    <cellStyle name="Итог 2 3 4 3 13" xfId="35261"/>
    <cellStyle name="Итог 2 3 4 3 14" xfId="35262"/>
    <cellStyle name="Итог 2 3 4 3 2" xfId="35263"/>
    <cellStyle name="Итог 2 3 4 3 2 10" xfId="35264"/>
    <cellStyle name="Итог 2 3 4 3 2 2" xfId="35265"/>
    <cellStyle name="Итог 2 3 4 3 2 2 2" xfId="35266"/>
    <cellStyle name="Итог 2 3 4 3 2 2 3" xfId="35267"/>
    <cellStyle name="Итог 2 3 4 3 2 2 4" xfId="35268"/>
    <cellStyle name="Итог 2 3 4 3 2 2 5" xfId="35269"/>
    <cellStyle name="Итог 2 3 4 3 2 2 6" xfId="35270"/>
    <cellStyle name="Итог 2 3 4 3 2 2 7" xfId="35271"/>
    <cellStyle name="Итог 2 3 4 3 2 3" xfId="35272"/>
    <cellStyle name="Итог 2 3 4 3 2 3 2" xfId="35273"/>
    <cellStyle name="Итог 2 3 4 3 2 3 3" xfId="35274"/>
    <cellStyle name="Итог 2 3 4 3 2 3 4" xfId="35275"/>
    <cellStyle name="Итог 2 3 4 3 2 3 5" xfId="35276"/>
    <cellStyle name="Итог 2 3 4 3 2 3 6" xfId="35277"/>
    <cellStyle name="Итог 2 3 4 3 2 3 7" xfId="35278"/>
    <cellStyle name="Итог 2 3 4 3 2 4" xfId="35279"/>
    <cellStyle name="Итог 2 3 4 3 2 5" xfId="35280"/>
    <cellStyle name="Итог 2 3 4 3 2 6" xfId="35281"/>
    <cellStyle name="Итог 2 3 4 3 2 7" xfId="35282"/>
    <cellStyle name="Итог 2 3 4 3 2 8" xfId="35283"/>
    <cellStyle name="Итог 2 3 4 3 2 9" xfId="35284"/>
    <cellStyle name="Итог 2 3 4 3 3" xfId="35285"/>
    <cellStyle name="Итог 2 3 4 3 3 2" xfId="35286"/>
    <cellStyle name="Итог 2 3 4 3 3 3" xfId="35287"/>
    <cellStyle name="Итог 2 3 4 3 3 4" xfId="35288"/>
    <cellStyle name="Итог 2 3 4 3 3 5" xfId="35289"/>
    <cellStyle name="Итог 2 3 4 3 3 6" xfId="35290"/>
    <cellStyle name="Итог 2 3 4 3 3 7" xfId="35291"/>
    <cellStyle name="Итог 2 3 4 3 4" xfId="35292"/>
    <cellStyle name="Итог 2 3 4 3 4 2" xfId="35293"/>
    <cellStyle name="Итог 2 3 4 3 4 3" xfId="35294"/>
    <cellStyle name="Итог 2 3 4 3 4 4" xfId="35295"/>
    <cellStyle name="Итог 2 3 4 3 4 5" xfId="35296"/>
    <cellStyle name="Итог 2 3 4 3 4 6" xfId="35297"/>
    <cellStyle name="Итог 2 3 4 3 4 7" xfId="35298"/>
    <cellStyle name="Итог 2 3 4 3 5" xfId="35299"/>
    <cellStyle name="Итог 2 3 4 3 6" xfId="35300"/>
    <cellStyle name="Итог 2 3 4 3 7" xfId="35301"/>
    <cellStyle name="Итог 2 3 4 3 8" xfId="35302"/>
    <cellStyle name="Итог 2 3 4 3 9" xfId="35303"/>
    <cellStyle name="Итог 2 3 4 4" xfId="35304"/>
    <cellStyle name="Итог 2 3 4 4 10" xfId="35305"/>
    <cellStyle name="Итог 2 3 4 4 11" xfId="35306"/>
    <cellStyle name="Итог 2 3 4 4 12" xfId="35307"/>
    <cellStyle name="Итог 2 3 4 4 13" xfId="35308"/>
    <cellStyle name="Итог 2 3 4 4 14" xfId="35309"/>
    <cellStyle name="Итог 2 3 4 4 2" xfId="35310"/>
    <cellStyle name="Итог 2 3 4 4 2 10" xfId="35311"/>
    <cellStyle name="Итог 2 3 4 4 2 2" xfId="35312"/>
    <cellStyle name="Итог 2 3 4 4 2 2 2" xfId="35313"/>
    <cellStyle name="Итог 2 3 4 4 2 2 3" xfId="35314"/>
    <cellStyle name="Итог 2 3 4 4 2 2 4" xfId="35315"/>
    <cellStyle name="Итог 2 3 4 4 2 2 5" xfId="35316"/>
    <cellStyle name="Итог 2 3 4 4 2 2 6" xfId="35317"/>
    <cellStyle name="Итог 2 3 4 4 2 2 7" xfId="35318"/>
    <cellStyle name="Итог 2 3 4 4 2 3" xfId="35319"/>
    <cellStyle name="Итог 2 3 4 4 2 3 2" xfId="35320"/>
    <cellStyle name="Итог 2 3 4 4 2 3 3" xfId="35321"/>
    <cellStyle name="Итог 2 3 4 4 2 3 4" xfId="35322"/>
    <cellStyle name="Итог 2 3 4 4 2 3 5" xfId="35323"/>
    <cellStyle name="Итог 2 3 4 4 2 3 6" xfId="35324"/>
    <cellStyle name="Итог 2 3 4 4 2 3 7" xfId="35325"/>
    <cellStyle name="Итог 2 3 4 4 2 4" xfId="35326"/>
    <cellStyle name="Итог 2 3 4 4 2 5" xfId="35327"/>
    <cellStyle name="Итог 2 3 4 4 2 6" xfId="35328"/>
    <cellStyle name="Итог 2 3 4 4 2 7" xfId="35329"/>
    <cellStyle name="Итог 2 3 4 4 2 8" xfId="35330"/>
    <cellStyle name="Итог 2 3 4 4 2 9" xfId="35331"/>
    <cellStyle name="Итог 2 3 4 4 3" xfId="35332"/>
    <cellStyle name="Итог 2 3 4 4 3 2" xfId="35333"/>
    <cellStyle name="Итог 2 3 4 4 3 3" xfId="35334"/>
    <cellStyle name="Итог 2 3 4 4 3 4" xfId="35335"/>
    <cellStyle name="Итог 2 3 4 4 3 5" xfId="35336"/>
    <cellStyle name="Итог 2 3 4 4 3 6" xfId="35337"/>
    <cellStyle name="Итог 2 3 4 4 3 7" xfId="35338"/>
    <cellStyle name="Итог 2 3 4 4 4" xfId="35339"/>
    <cellStyle name="Итог 2 3 4 4 4 2" xfId="35340"/>
    <cellStyle name="Итог 2 3 4 4 4 3" xfId="35341"/>
    <cellStyle name="Итог 2 3 4 4 4 4" xfId="35342"/>
    <cellStyle name="Итог 2 3 4 4 4 5" xfId="35343"/>
    <cellStyle name="Итог 2 3 4 4 4 6" xfId="35344"/>
    <cellStyle name="Итог 2 3 4 4 4 7" xfId="35345"/>
    <cellStyle name="Итог 2 3 4 4 5" xfId="35346"/>
    <cellStyle name="Итог 2 3 4 4 6" xfId="35347"/>
    <cellStyle name="Итог 2 3 4 4 7" xfId="35348"/>
    <cellStyle name="Итог 2 3 4 4 8" xfId="35349"/>
    <cellStyle name="Итог 2 3 4 4 9" xfId="35350"/>
    <cellStyle name="Итог 2 3 4 5" xfId="35351"/>
    <cellStyle name="Итог 2 3 4 5 10" xfId="35352"/>
    <cellStyle name="Итог 2 3 4 5 11" xfId="35353"/>
    <cellStyle name="Итог 2 3 4 5 12" xfId="35354"/>
    <cellStyle name="Итог 2 3 4 5 13" xfId="35355"/>
    <cellStyle name="Итог 2 3 4 5 14" xfId="35356"/>
    <cellStyle name="Итог 2 3 4 5 2" xfId="35357"/>
    <cellStyle name="Итог 2 3 4 5 2 10" xfId="35358"/>
    <cellStyle name="Итог 2 3 4 5 2 2" xfId="35359"/>
    <cellStyle name="Итог 2 3 4 5 2 2 2" xfId="35360"/>
    <cellStyle name="Итог 2 3 4 5 2 2 3" xfId="35361"/>
    <cellStyle name="Итог 2 3 4 5 2 2 4" xfId="35362"/>
    <cellStyle name="Итог 2 3 4 5 2 2 5" xfId="35363"/>
    <cellStyle name="Итог 2 3 4 5 2 2 6" xfId="35364"/>
    <cellStyle name="Итог 2 3 4 5 2 2 7" xfId="35365"/>
    <cellStyle name="Итог 2 3 4 5 2 3" xfId="35366"/>
    <cellStyle name="Итог 2 3 4 5 2 3 2" xfId="35367"/>
    <cellStyle name="Итог 2 3 4 5 2 3 3" xfId="35368"/>
    <cellStyle name="Итог 2 3 4 5 2 3 4" xfId="35369"/>
    <cellStyle name="Итог 2 3 4 5 2 3 5" xfId="35370"/>
    <cellStyle name="Итог 2 3 4 5 2 3 6" xfId="35371"/>
    <cellStyle name="Итог 2 3 4 5 2 3 7" xfId="35372"/>
    <cellStyle name="Итог 2 3 4 5 2 4" xfId="35373"/>
    <cellStyle name="Итог 2 3 4 5 2 5" xfId="35374"/>
    <cellStyle name="Итог 2 3 4 5 2 6" xfId="35375"/>
    <cellStyle name="Итог 2 3 4 5 2 7" xfId="35376"/>
    <cellStyle name="Итог 2 3 4 5 2 8" xfId="35377"/>
    <cellStyle name="Итог 2 3 4 5 2 9" xfId="35378"/>
    <cellStyle name="Итог 2 3 4 5 3" xfId="35379"/>
    <cellStyle name="Итог 2 3 4 5 3 2" xfId="35380"/>
    <cellStyle name="Итог 2 3 4 5 3 3" xfId="35381"/>
    <cellStyle name="Итог 2 3 4 5 3 4" xfId="35382"/>
    <cellStyle name="Итог 2 3 4 5 3 5" xfId="35383"/>
    <cellStyle name="Итог 2 3 4 5 3 6" xfId="35384"/>
    <cellStyle name="Итог 2 3 4 5 3 7" xfId="35385"/>
    <cellStyle name="Итог 2 3 4 5 4" xfId="35386"/>
    <cellStyle name="Итог 2 3 4 5 4 2" xfId="35387"/>
    <cellStyle name="Итог 2 3 4 5 4 3" xfId="35388"/>
    <cellStyle name="Итог 2 3 4 5 4 4" xfId="35389"/>
    <cellStyle name="Итог 2 3 4 5 4 5" xfId="35390"/>
    <cellStyle name="Итог 2 3 4 5 4 6" xfId="35391"/>
    <cellStyle name="Итог 2 3 4 5 4 7" xfId="35392"/>
    <cellStyle name="Итог 2 3 4 5 5" xfId="35393"/>
    <cellStyle name="Итог 2 3 4 5 6" xfId="35394"/>
    <cellStyle name="Итог 2 3 4 5 7" xfId="35395"/>
    <cellStyle name="Итог 2 3 4 5 8" xfId="35396"/>
    <cellStyle name="Итог 2 3 4 5 9" xfId="35397"/>
    <cellStyle name="Итог 2 3 4 6" xfId="35398"/>
    <cellStyle name="Итог 2 3 4 6 10" xfId="35399"/>
    <cellStyle name="Итог 2 3 4 6 2" xfId="35400"/>
    <cellStyle name="Итог 2 3 4 6 2 2" xfId="35401"/>
    <cellStyle name="Итог 2 3 4 6 2 3" xfId="35402"/>
    <cellStyle name="Итог 2 3 4 6 2 4" xfId="35403"/>
    <cellStyle name="Итог 2 3 4 6 2 5" xfId="35404"/>
    <cellStyle name="Итог 2 3 4 6 2 6" xfId="35405"/>
    <cellStyle name="Итог 2 3 4 6 2 7" xfId="35406"/>
    <cellStyle name="Итог 2 3 4 6 3" xfId="35407"/>
    <cellStyle name="Итог 2 3 4 6 3 2" xfId="35408"/>
    <cellStyle name="Итог 2 3 4 6 3 3" xfId="35409"/>
    <cellStyle name="Итог 2 3 4 6 3 4" xfId="35410"/>
    <cellStyle name="Итог 2 3 4 6 3 5" xfId="35411"/>
    <cellStyle name="Итог 2 3 4 6 3 6" xfId="35412"/>
    <cellStyle name="Итог 2 3 4 6 3 7" xfId="35413"/>
    <cellStyle name="Итог 2 3 4 6 4" xfId="35414"/>
    <cellStyle name="Итог 2 3 4 6 5" xfId="35415"/>
    <cellStyle name="Итог 2 3 4 6 6" xfId="35416"/>
    <cellStyle name="Итог 2 3 4 6 7" xfId="35417"/>
    <cellStyle name="Итог 2 3 4 6 8" xfId="35418"/>
    <cellStyle name="Итог 2 3 4 6 9" xfId="35419"/>
    <cellStyle name="Итог 2 3 4 7" xfId="35420"/>
    <cellStyle name="Итог 2 3 4 7 2" xfId="35421"/>
    <cellStyle name="Итог 2 3 4 7 3" xfId="35422"/>
    <cellStyle name="Итог 2 3 4 7 4" xfId="35423"/>
    <cellStyle name="Итог 2 3 4 7 5" xfId="35424"/>
    <cellStyle name="Итог 2 3 4 7 6" xfId="35425"/>
    <cellStyle name="Итог 2 3 4 7 7" xfId="35426"/>
    <cellStyle name="Итог 2 3 4 8" xfId="35427"/>
    <cellStyle name="Итог 2 3 4 8 2" xfId="35428"/>
    <cellStyle name="Итог 2 3 4 8 3" xfId="35429"/>
    <cellStyle name="Итог 2 3 4 8 4" xfId="35430"/>
    <cellStyle name="Итог 2 3 4 8 5" xfId="35431"/>
    <cellStyle name="Итог 2 3 4 8 6" xfId="35432"/>
    <cellStyle name="Итог 2 3 4 8 7" xfId="35433"/>
    <cellStyle name="Итог 2 3 4 9" xfId="35434"/>
    <cellStyle name="Итог 2 3 5" xfId="35435"/>
    <cellStyle name="Итог 2 3 5 10" xfId="35436"/>
    <cellStyle name="Итог 2 3 5 11" xfId="35437"/>
    <cellStyle name="Итог 2 3 5 12" xfId="35438"/>
    <cellStyle name="Итог 2 3 5 13" xfId="35439"/>
    <cellStyle name="Итог 2 3 5 14" xfId="35440"/>
    <cellStyle name="Итог 2 3 5 2" xfId="35441"/>
    <cellStyle name="Итог 2 3 5 2 10" xfId="35442"/>
    <cellStyle name="Итог 2 3 5 2 2" xfId="35443"/>
    <cellStyle name="Итог 2 3 5 2 2 2" xfId="35444"/>
    <cellStyle name="Итог 2 3 5 2 2 3" xfId="35445"/>
    <cellStyle name="Итог 2 3 5 2 2 4" xfId="35446"/>
    <cellStyle name="Итог 2 3 5 2 2 5" xfId="35447"/>
    <cellStyle name="Итог 2 3 5 2 2 6" xfId="35448"/>
    <cellStyle name="Итог 2 3 5 2 2 7" xfId="35449"/>
    <cellStyle name="Итог 2 3 5 2 3" xfId="35450"/>
    <cellStyle name="Итог 2 3 5 2 3 2" xfId="35451"/>
    <cellStyle name="Итог 2 3 5 2 3 3" xfId="35452"/>
    <cellStyle name="Итог 2 3 5 2 3 4" xfId="35453"/>
    <cellStyle name="Итог 2 3 5 2 3 5" xfId="35454"/>
    <cellStyle name="Итог 2 3 5 2 3 6" xfId="35455"/>
    <cellStyle name="Итог 2 3 5 2 3 7" xfId="35456"/>
    <cellStyle name="Итог 2 3 5 2 4" xfId="35457"/>
    <cellStyle name="Итог 2 3 5 2 5" xfId="35458"/>
    <cellStyle name="Итог 2 3 5 2 6" xfId="35459"/>
    <cellStyle name="Итог 2 3 5 2 7" xfId="35460"/>
    <cellStyle name="Итог 2 3 5 2 8" xfId="35461"/>
    <cellStyle name="Итог 2 3 5 2 9" xfId="35462"/>
    <cellStyle name="Итог 2 3 5 3" xfId="35463"/>
    <cellStyle name="Итог 2 3 5 3 2" xfId="35464"/>
    <cellStyle name="Итог 2 3 5 3 3" xfId="35465"/>
    <cellStyle name="Итог 2 3 5 3 4" xfId="35466"/>
    <cellStyle name="Итог 2 3 5 3 5" xfId="35467"/>
    <cellStyle name="Итог 2 3 5 3 6" xfId="35468"/>
    <cellStyle name="Итог 2 3 5 3 7" xfId="35469"/>
    <cellStyle name="Итог 2 3 5 4" xfId="35470"/>
    <cellStyle name="Итог 2 3 5 4 2" xfId="35471"/>
    <cellStyle name="Итог 2 3 5 4 3" xfId="35472"/>
    <cellStyle name="Итог 2 3 5 4 4" xfId="35473"/>
    <cellStyle name="Итог 2 3 5 4 5" xfId="35474"/>
    <cellStyle name="Итог 2 3 5 4 6" xfId="35475"/>
    <cellStyle name="Итог 2 3 5 4 7" xfId="35476"/>
    <cellStyle name="Итог 2 3 5 5" xfId="35477"/>
    <cellStyle name="Итог 2 3 5 6" xfId="35478"/>
    <cellStyle name="Итог 2 3 5 7" xfId="35479"/>
    <cellStyle name="Итог 2 3 5 8" xfId="35480"/>
    <cellStyle name="Итог 2 3 5 9" xfId="35481"/>
    <cellStyle name="Итог 2 3 6" xfId="35482"/>
    <cellStyle name="Итог 2 3 6 10" xfId="35483"/>
    <cellStyle name="Итог 2 3 6 2" xfId="35484"/>
    <cellStyle name="Итог 2 3 6 2 2" xfId="35485"/>
    <cellStyle name="Итог 2 3 6 2 3" xfId="35486"/>
    <cellStyle name="Итог 2 3 6 2 4" xfId="35487"/>
    <cellStyle name="Итог 2 3 6 2 5" xfId="35488"/>
    <cellStyle name="Итог 2 3 6 2 6" xfId="35489"/>
    <cellStyle name="Итог 2 3 6 2 7" xfId="35490"/>
    <cellStyle name="Итог 2 3 6 3" xfId="35491"/>
    <cellStyle name="Итог 2 3 6 3 2" xfId="35492"/>
    <cellStyle name="Итог 2 3 6 3 3" xfId="35493"/>
    <cellStyle name="Итог 2 3 6 3 4" xfId="35494"/>
    <cellStyle name="Итог 2 3 6 3 5" xfId="35495"/>
    <cellStyle name="Итог 2 3 6 3 6" xfId="35496"/>
    <cellStyle name="Итог 2 3 6 3 7" xfId="35497"/>
    <cellStyle name="Итог 2 3 6 4" xfId="35498"/>
    <cellStyle name="Итог 2 3 6 5" xfId="35499"/>
    <cellStyle name="Итог 2 3 6 6" xfId="35500"/>
    <cellStyle name="Итог 2 3 6 7" xfId="35501"/>
    <cellStyle name="Итог 2 3 6 8" xfId="35502"/>
    <cellStyle name="Итог 2 3 6 9" xfId="35503"/>
    <cellStyle name="Итог 2 3 7" xfId="35504"/>
    <cellStyle name="Итог 2 3 7 2" xfId="35505"/>
    <cellStyle name="Итог 2 3 7 3" xfId="35506"/>
    <cellStyle name="Итог 2 3 7 4" xfId="35507"/>
    <cellStyle name="Итог 2 3 7 5" xfId="35508"/>
    <cellStyle name="Итог 2 3 7 6" xfId="35509"/>
    <cellStyle name="Итог 2 3 7 7" xfId="35510"/>
    <cellStyle name="Итог 2 3 8" xfId="35511"/>
    <cellStyle name="Итог 2 3 8 2" xfId="35512"/>
    <cellStyle name="Итог 2 3 8 3" xfId="35513"/>
    <cellStyle name="Итог 2 3 8 4" xfId="35514"/>
    <cellStyle name="Итог 2 3 8 5" xfId="35515"/>
    <cellStyle name="Итог 2 3 8 6" xfId="35516"/>
    <cellStyle name="Итог 2 3 8 7" xfId="35517"/>
    <cellStyle name="Итог 2 3 9" xfId="35518"/>
    <cellStyle name="Итог 2 4" xfId="35519"/>
    <cellStyle name="Итог 2 4 10" xfId="35520"/>
    <cellStyle name="Итог 2 4 11" xfId="35521"/>
    <cellStyle name="Итог 2 4 12" xfId="35522"/>
    <cellStyle name="Итог 2 4 2" xfId="35523"/>
    <cellStyle name="Итог 2 4 2 10" xfId="35524"/>
    <cellStyle name="Итог 2 4 2 11" xfId="35525"/>
    <cellStyle name="Итог 2 4 2 12" xfId="35526"/>
    <cellStyle name="Итог 2 4 2 13" xfId="35527"/>
    <cellStyle name="Итог 2 4 2 14" xfId="35528"/>
    <cellStyle name="Итог 2 4 2 15" xfId="35529"/>
    <cellStyle name="Итог 2 4 2 16" xfId="35530"/>
    <cellStyle name="Итог 2 4 2 17" xfId="35531"/>
    <cellStyle name="Итог 2 4 2 2" xfId="35532"/>
    <cellStyle name="Итог 2 4 2 2 10" xfId="35533"/>
    <cellStyle name="Итог 2 4 2 2 11" xfId="35534"/>
    <cellStyle name="Итог 2 4 2 2 12" xfId="35535"/>
    <cellStyle name="Итог 2 4 2 2 13" xfId="35536"/>
    <cellStyle name="Итог 2 4 2 2 14" xfId="35537"/>
    <cellStyle name="Итог 2 4 2 2 2" xfId="35538"/>
    <cellStyle name="Итог 2 4 2 2 2 10" xfId="35539"/>
    <cellStyle name="Итог 2 4 2 2 2 2" xfId="35540"/>
    <cellStyle name="Итог 2 4 2 2 2 2 2" xfId="35541"/>
    <cellStyle name="Итог 2 4 2 2 2 2 3" xfId="35542"/>
    <cellStyle name="Итог 2 4 2 2 2 2 4" xfId="35543"/>
    <cellStyle name="Итог 2 4 2 2 2 2 5" xfId="35544"/>
    <cellStyle name="Итог 2 4 2 2 2 2 6" xfId="35545"/>
    <cellStyle name="Итог 2 4 2 2 2 2 7" xfId="35546"/>
    <cellStyle name="Итог 2 4 2 2 2 3" xfId="35547"/>
    <cellStyle name="Итог 2 4 2 2 2 3 2" xfId="35548"/>
    <cellStyle name="Итог 2 4 2 2 2 3 3" xfId="35549"/>
    <cellStyle name="Итог 2 4 2 2 2 3 4" xfId="35550"/>
    <cellStyle name="Итог 2 4 2 2 2 3 5" xfId="35551"/>
    <cellStyle name="Итог 2 4 2 2 2 3 6" xfId="35552"/>
    <cellStyle name="Итог 2 4 2 2 2 3 7" xfId="35553"/>
    <cellStyle name="Итог 2 4 2 2 2 4" xfId="35554"/>
    <cellStyle name="Итог 2 4 2 2 2 5" xfId="35555"/>
    <cellStyle name="Итог 2 4 2 2 2 6" xfId="35556"/>
    <cellStyle name="Итог 2 4 2 2 2 7" xfId="35557"/>
    <cellStyle name="Итог 2 4 2 2 2 8" xfId="35558"/>
    <cellStyle name="Итог 2 4 2 2 2 9" xfId="35559"/>
    <cellStyle name="Итог 2 4 2 2 3" xfId="35560"/>
    <cellStyle name="Итог 2 4 2 2 3 2" xfId="35561"/>
    <cellStyle name="Итог 2 4 2 2 3 3" xfId="35562"/>
    <cellStyle name="Итог 2 4 2 2 3 4" xfId="35563"/>
    <cellStyle name="Итог 2 4 2 2 3 5" xfId="35564"/>
    <cellStyle name="Итог 2 4 2 2 3 6" xfId="35565"/>
    <cellStyle name="Итог 2 4 2 2 3 7" xfId="35566"/>
    <cellStyle name="Итог 2 4 2 2 4" xfId="35567"/>
    <cellStyle name="Итог 2 4 2 2 4 2" xfId="35568"/>
    <cellStyle name="Итог 2 4 2 2 4 3" xfId="35569"/>
    <cellStyle name="Итог 2 4 2 2 4 4" xfId="35570"/>
    <cellStyle name="Итог 2 4 2 2 4 5" xfId="35571"/>
    <cellStyle name="Итог 2 4 2 2 4 6" xfId="35572"/>
    <cellStyle name="Итог 2 4 2 2 4 7" xfId="35573"/>
    <cellStyle name="Итог 2 4 2 2 5" xfId="35574"/>
    <cellStyle name="Итог 2 4 2 2 6" xfId="35575"/>
    <cellStyle name="Итог 2 4 2 2 7" xfId="35576"/>
    <cellStyle name="Итог 2 4 2 2 8" xfId="35577"/>
    <cellStyle name="Итог 2 4 2 2 9" xfId="35578"/>
    <cellStyle name="Итог 2 4 2 3" xfId="35579"/>
    <cellStyle name="Итог 2 4 2 3 10" xfId="35580"/>
    <cellStyle name="Итог 2 4 2 3 11" xfId="35581"/>
    <cellStyle name="Итог 2 4 2 3 12" xfId="35582"/>
    <cellStyle name="Итог 2 4 2 3 13" xfId="35583"/>
    <cellStyle name="Итог 2 4 2 3 14" xfId="35584"/>
    <cellStyle name="Итог 2 4 2 3 2" xfId="35585"/>
    <cellStyle name="Итог 2 4 2 3 2 10" xfId="35586"/>
    <cellStyle name="Итог 2 4 2 3 2 2" xfId="35587"/>
    <cellStyle name="Итог 2 4 2 3 2 2 2" xfId="35588"/>
    <cellStyle name="Итог 2 4 2 3 2 2 3" xfId="35589"/>
    <cellStyle name="Итог 2 4 2 3 2 2 4" xfId="35590"/>
    <cellStyle name="Итог 2 4 2 3 2 2 5" xfId="35591"/>
    <cellStyle name="Итог 2 4 2 3 2 2 6" xfId="35592"/>
    <cellStyle name="Итог 2 4 2 3 2 2 7" xfId="35593"/>
    <cellStyle name="Итог 2 4 2 3 2 3" xfId="35594"/>
    <cellStyle name="Итог 2 4 2 3 2 3 2" xfId="35595"/>
    <cellStyle name="Итог 2 4 2 3 2 3 3" xfId="35596"/>
    <cellStyle name="Итог 2 4 2 3 2 3 4" xfId="35597"/>
    <cellStyle name="Итог 2 4 2 3 2 3 5" xfId="35598"/>
    <cellStyle name="Итог 2 4 2 3 2 3 6" xfId="35599"/>
    <cellStyle name="Итог 2 4 2 3 2 3 7" xfId="35600"/>
    <cellStyle name="Итог 2 4 2 3 2 4" xfId="35601"/>
    <cellStyle name="Итог 2 4 2 3 2 5" xfId="35602"/>
    <cellStyle name="Итог 2 4 2 3 2 6" xfId="35603"/>
    <cellStyle name="Итог 2 4 2 3 2 7" xfId="35604"/>
    <cellStyle name="Итог 2 4 2 3 2 8" xfId="35605"/>
    <cellStyle name="Итог 2 4 2 3 2 9" xfId="35606"/>
    <cellStyle name="Итог 2 4 2 3 3" xfId="35607"/>
    <cellStyle name="Итог 2 4 2 3 3 2" xfId="35608"/>
    <cellStyle name="Итог 2 4 2 3 3 3" xfId="35609"/>
    <cellStyle name="Итог 2 4 2 3 3 4" xfId="35610"/>
    <cellStyle name="Итог 2 4 2 3 3 5" xfId="35611"/>
    <cellStyle name="Итог 2 4 2 3 3 6" xfId="35612"/>
    <cellStyle name="Итог 2 4 2 3 3 7" xfId="35613"/>
    <cellStyle name="Итог 2 4 2 3 4" xfId="35614"/>
    <cellStyle name="Итог 2 4 2 3 4 2" xfId="35615"/>
    <cellStyle name="Итог 2 4 2 3 4 3" xfId="35616"/>
    <cellStyle name="Итог 2 4 2 3 4 4" xfId="35617"/>
    <cellStyle name="Итог 2 4 2 3 4 5" xfId="35618"/>
    <cellStyle name="Итог 2 4 2 3 4 6" xfId="35619"/>
    <cellStyle name="Итог 2 4 2 3 4 7" xfId="35620"/>
    <cellStyle name="Итог 2 4 2 3 5" xfId="35621"/>
    <cellStyle name="Итог 2 4 2 3 6" xfId="35622"/>
    <cellStyle name="Итог 2 4 2 3 7" xfId="35623"/>
    <cellStyle name="Итог 2 4 2 3 8" xfId="35624"/>
    <cellStyle name="Итог 2 4 2 3 9" xfId="35625"/>
    <cellStyle name="Итог 2 4 2 4" xfId="35626"/>
    <cellStyle name="Итог 2 4 2 4 10" xfId="35627"/>
    <cellStyle name="Итог 2 4 2 4 11" xfId="35628"/>
    <cellStyle name="Итог 2 4 2 4 12" xfId="35629"/>
    <cellStyle name="Итог 2 4 2 4 13" xfId="35630"/>
    <cellStyle name="Итог 2 4 2 4 14" xfId="35631"/>
    <cellStyle name="Итог 2 4 2 4 2" xfId="35632"/>
    <cellStyle name="Итог 2 4 2 4 2 10" xfId="35633"/>
    <cellStyle name="Итог 2 4 2 4 2 2" xfId="35634"/>
    <cellStyle name="Итог 2 4 2 4 2 2 2" xfId="35635"/>
    <cellStyle name="Итог 2 4 2 4 2 2 3" xfId="35636"/>
    <cellStyle name="Итог 2 4 2 4 2 2 4" xfId="35637"/>
    <cellStyle name="Итог 2 4 2 4 2 2 5" xfId="35638"/>
    <cellStyle name="Итог 2 4 2 4 2 2 6" xfId="35639"/>
    <cellStyle name="Итог 2 4 2 4 2 2 7" xfId="35640"/>
    <cellStyle name="Итог 2 4 2 4 2 3" xfId="35641"/>
    <cellStyle name="Итог 2 4 2 4 2 3 2" xfId="35642"/>
    <cellStyle name="Итог 2 4 2 4 2 3 3" xfId="35643"/>
    <cellStyle name="Итог 2 4 2 4 2 3 4" xfId="35644"/>
    <cellStyle name="Итог 2 4 2 4 2 3 5" xfId="35645"/>
    <cellStyle name="Итог 2 4 2 4 2 3 6" xfId="35646"/>
    <cellStyle name="Итог 2 4 2 4 2 3 7" xfId="35647"/>
    <cellStyle name="Итог 2 4 2 4 2 4" xfId="35648"/>
    <cellStyle name="Итог 2 4 2 4 2 5" xfId="35649"/>
    <cellStyle name="Итог 2 4 2 4 2 6" xfId="35650"/>
    <cellStyle name="Итог 2 4 2 4 2 7" xfId="35651"/>
    <cellStyle name="Итог 2 4 2 4 2 8" xfId="35652"/>
    <cellStyle name="Итог 2 4 2 4 2 9" xfId="35653"/>
    <cellStyle name="Итог 2 4 2 4 3" xfId="35654"/>
    <cellStyle name="Итог 2 4 2 4 3 2" xfId="35655"/>
    <cellStyle name="Итог 2 4 2 4 3 3" xfId="35656"/>
    <cellStyle name="Итог 2 4 2 4 3 4" xfId="35657"/>
    <cellStyle name="Итог 2 4 2 4 3 5" xfId="35658"/>
    <cellStyle name="Итог 2 4 2 4 3 6" xfId="35659"/>
    <cellStyle name="Итог 2 4 2 4 3 7" xfId="35660"/>
    <cellStyle name="Итог 2 4 2 4 4" xfId="35661"/>
    <cellStyle name="Итог 2 4 2 4 4 2" xfId="35662"/>
    <cellStyle name="Итог 2 4 2 4 4 3" xfId="35663"/>
    <cellStyle name="Итог 2 4 2 4 4 4" xfId="35664"/>
    <cellStyle name="Итог 2 4 2 4 4 5" xfId="35665"/>
    <cellStyle name="Итог 2 4 2 4 4 6" xfId="35666"/>
    <cellStyle name="Итог 2 4 2 4 4 7" xfId="35667"/>
    <cellStyle name="Итог 2 4 2 4 5" xfId="35668"/>
    <cellStyle name="Итог 2 4 2 4 6" xfId="35669"/>
    <cellStyle name="Итог 2 4 2 4 7" xfId="35670"/>
    <cellStyle name="Итог 2 4 2 4 8" xfId="35671"/>
    <cellStyle name="Итог 2 4 2 4 9" xfId="35672"/>
    <cellStyle name="Итог 2 4 2 5" xfId="35673"/>
    <cellStyle name="Итог 2 4 2 5 10" xfId="35674"/>
    <cellStyle name="Итог 2 4 2 5 11" xfId="35675"/>
    <cellStyle name="Итог 2 4 2 5 12" xfId="35676"/>
    <cellStyle name="Итог 2 4 2 5 13" xfId="35677"/>
    <cellStyle name="Итог 2 4 2 5 14" xfId="35678"/>
    <cellStyle name="Итог 2 4 2 5 2" xfId="35679"/>
    <cellStyle name="Итог 2 4 2 5 2 10" xfId="35680"/>
    <cellStyle name="Итог 2 4 2 5 2 2" xfId="35681"/>
    <cellStyle name="Итог 2 4 2 5 2 2 2" xfId="35682"/>
    <cellStyle name="Итог 2 4 2 5 2 2 3" xfId="35683"/>
    <cellStyle name="Итог 2 4 2 5 2 2 4" xfId="35684"/>
    <cellStyle name="Итог 2 4 2 5 2 2 5" xfId="35685"/>
    <cellStyle name="Итог 2 4 2 5 2 2 6" xfId="35686"/>
    <cellStyle name="Итог 2 4 2 5 2 2 7" xfId="35687"/>
    <cellStyle name="Итог 2 4 2 5 2 3" xfId="35688"/>
    <cellStyle name="Итог 2 4 2 5 2 3 2" xfId="35689"/>
    <cellStyle name="Итог 2 4 2 5 2 3 3" xfId="35690"/>
    <cellStyle name="Итог 2 4 2 5 2 3 4" xfId="35691"/>
    <cellStyle name="Итог 2 4 2 5 2 3 5" xfId="35692"/>
    <cellStyle name="Итог 2 4 2 5 2 3 6" xfId="35693"/>
    <cellStyle name="Итог 2 4 2 5 2 3 7" xfId="35694"/>
    <cellStyle name="Итог 2 4 2 5 2 4" xfId="35695"/>
    <cellStyle name="Итог 2 4 2 5 2 5" xfId="35696"/>
    <cellStyle name="Итог 2 4 2 5 2 6" xfId="35697"/>
    <cellStyle name="Итог 2 4 2 5 2 7" xfId="35698"/>
    <cellStyle name="Итог 2 4 2 5 2 8" xfId="35699"/>
    <cellStyle name="Итог 2 4 2 5 2 9" xfId="35700"/>
    <cellStyle name="Итог 2 4 2 5 3" xfId="35701"/>
    <cellStyle name="Итог 2 4 2 5 3 2" xfId="35702"/>
    <cellStyle name="Итог 2 4 2 5 3 3" xfId="35703"/>
    <cellStyle name="Итог 2 4 2 5 3 4" xfId="35704"/>
    <cellStyle name="Итог 2 4 2 5 3 5" xfId="35705"/>
    <cellStyle name="Итог 2 4 2 5 3 6" xfId="35706"/>
    <cellStyle name="Итог 2 4 2 5 3 7" xfId="35707"/>
    <cellStyle name="Итог 2 4 2 5 4" xfId="35708"/>
    <cellStyle name="Итог 2 4 2 5 4 2" xfId="35709"/>
    <cellStyle name="Итог 2 4 2 5 4 3" xfId="35710"/>
    <cellStyle name="Итог 2 4 2 5 4 4" xfId="35711"/>
    <cellStyle name="Итог 2 4 2 5 4 5" xfId="35712"/>
    <cellStyle name="Итог 2 4 2 5 4 6" xfId="35713"/>
    <cellStyle name="Итог 2 4 2 5 4 7" xfId="35714"/>
    <cellStyle name="Итог 2 4 2 5 5" xfId="35715"/>
    <cellStyle name="Итог 2 4 2 5 6" xfId="35716"/>
    <cellStyle name="Итог 2 4 2 5 7" xfId="35717"/>
    <cellStyle name="Итог 2 4 2 5 8" xfId="35718"/>
    <cellStyle name="Итог 2 4 2 5 9" xfId="35719"/>
    <cellStyle name="Итог 2 4 2 6" xfId="35720"/>
    <cellStyle name="Итог 2 4 2 6 10" xfId="35721"/>
    <cellStyle name="Итог 2 4 2 6 2" xfId="35722"/>
    <cellStyle name="Итог 2 4 2 6 2 2" xfId="35723"/>
    <cellStyle name="Итог 2 4 2 6 2 3" xfId="35724"/>
    <cellStyle name="Итог 2 4 2 6 2 4" xfId="35725"/>
    <cellStyle name="Итог 2 4 2 6 2 5" xfId="35726"/>
    <cellStyle name="Итог 2 4 2 6 2 6" xfId="35727"/>
    <cellStyle name="Итог 2 4 2 6 2 7" xfId="35728"/>
    <cellStyle name="Итог 2 4 2 6 3" xfId="35729"/>
    <cellStyle name="Итог 2 4 2 6 3 2" xfId="35730"/>
    <cellStyle name="Итог 2 4 2 6 3 3" xfId="35731"/>
    <cellStyle name="Итог 2 4 2 6 3 4" xfId="35732"/>
    <cellStyle name="Итог 2 4 2 6 3 5" xfId="35733"/>
    <cellStyle name="Итог 2 4 2 6 3 6" xfId="35734"/>
    <cellStyle name="Итог 2 4 2 6 3 7" xfId="35735"/>
    <cellStyle name="Итог 2 4 2 6 4" xfId="35736"/>
    <cellStyle name="Итог 2 4 2 6 5" xfId="35737"/>
    <cellStyle name="Итог 2 4 2 6 6" xfId="35738"/>
    <cellStyle name="Итог 2 4 2 6 7" xfId="35739"/>
    <cellStyle name="Итог 2 4 2 6 8" xfId="35740"/>
    <cellStyle name="Итог 2 4 2 6 9" xfId="35741"/>
    <cellStyle name="Итог 2 4 2 7" xfId="35742"/>
    <cellStyle name="Итог 2 4 2 7 2" xfId="35743"/>
    <cellStyle name="Итог 2 4 2 7 3" xfId="35744"/>
    <cellStyle name="Итог 2 4 2 7 4" xfId="35745"/>
    <cellStyle name="Итог 2 4 2 7 5" xfId="35746"/>
    <cellStyle name="Итог 2 4 2 7 6" xfId="35747"/>
    <cellStyle name="Итог 2 4 2 7 7" xfId="35748"/>
    <cellStyle name="Итог 2 4 2 8" xfId="35749"/>
    <cellStyle name="Итог 2 4 2 8 2" xfId="35750"/>
    <cellStyle name="Итог 2 4 2 8 3" xfId="35751"/>
    <cellStyle name="Итог 2 4 2 8 4" xfId="35752"/>
    <cellStyle name="Итог 2 4 2 8 5" xfId="35753"/>
    <cellStyle name="Итог 2 4 2 8 6" xfId="35754"/>
    <cellStyle name="Итог 2 4 2 8 7" xfId="35755"/>
    <cellStyle name="Итог 2 4 2 9" xfId="35756"/>
    <cellStyle name="Итог 2 4 3" xfId="35757"/>
    <cellStyle name="Итог 2 4 3 10" xfId="35758"/>
    <cellStyle name="Итог 2 4 3 11" xfId="35759"/>
    <cellStyle name="Итог 2 4 3 12" xfId="35760"/>
    <cellStyle name="Итог 2 4 3 13" xfId="35761"/>
    <cellStyle name="Итог 2 4 3 14" xfId="35762"/>
    <cellStyle name="Итог 2 4 3 15" xfId="35763"/>
    <cellStyle name="Итог 2 4 3 2" xfId="35764"/>
    <cellStyle name="Итог 2 4 3 2 10" xfId="35765"/>
    <cellStyle name="Итог 2 4 3 2 11" xfId="35766"/>
    <cellStyle name="Итог 2 4 3 2 12" xfId="35767"/>
    <cellStyle name="Итог 2 4 3 2 13" xfId="35768"/>
    <cellStyle name="Итог 2 4 3 2 14" xfId="35769"/>
    <cellStyle name="Итог 2 4 3 2 2" xfId="35770"/>
    <cellStyle name="Итог 2 4 3 2 2 10" xfId="35771"/>
    <cellStyle name="Итог 2 4 3 2 2 2" xfId="35772"/>
    <cellStyle name="Итог 2 4 3 2 2 2 2" xfId="35773"/>
    <cellStyle name="Итог 2 4 3 2 2 2 3" xfId="35774"/>
    <cellStyle name="Итог 2 4 3 2 2 2 4" xfId="35775"/>
    <cellStyle name="Итог 2 4 3 2 2 2 5" xfId="35776"/>
    <cellStyle name="Итог 2 4 3 2 2 2 6" xfId="35777"/>
    <cellStyle name="Итог 2 4 3 2 2 2 7" xfId="35778"/>
    <cellStyle name="Итог 2 4 3 2 2 3" xfId="35779"/>
    <cellStyle name="Итог 2 4 3 2 2 3 2" xfId="35780"/>
    <cellStyle name="Итог 2 4 3 2 2 3 3" xfId="35781"/>
    <cellStyle name="Итог 2 4 3 2 2 3 4" xfId="35782"/>
    <cellStyle name="Итог 2 4 3 2 2 3 5" xfId="35783"/>
    <cellStyle name="Итог 2 4 3 2 2 3 6" xfId="35784"/>
    <cellStyle name="Итог 2 4 3 2 2 3 7" xfId="35785"/>
    <cellStyle name="Итог 2 4 3 2 2 4" xfId="35786"/>
    <cellStyle name="Итог 2 4 3 2 2 5" xfId="35787"/>
    <cellStyle name="Итог 2 4 3 2 2 6" xfId="35788"/>
    <cellStyle name="Итог 2 4 3 2 2 7" xfId="35789"/>
    <cellStyle name="Итог 2 4 3 2 2 8" xfId="35790"/>
    <cellStyle name="Итог 2 4 3 2 2 9" xfId="35791"/>
    <cellStyle name="Итог 2 4 3 2 3" xfId="35792"/>
    <cellStyle name="Итог 2 4 3 2 3 2" xfId="35793"/>
    <cellStyle name="Итог 2 4 3 2 3 3" xfId="35794"/>
    <cellStyle name="Итог 2 4 3 2 3 4" xfId="35795"/>
    <cellStyle name="Итог 2 4 3 2 3 5" xfId="35796"/>
    <cellStyle name="Итог 2 4 3 2 3 6" xfId="35797"/>
    <cellStyle name="Итог 2 4 3 2 3 7" xfId="35798"/>
    <cellStyle name="Итог 2 4 3 2 4" xfId="35799"/>
    <cellStyle name="Итог 2 4 3 2 4 2" xfId="35800"/>
    <cellStyle name="Итог 2 4 3 2 4 3" xfId="35801"/>
    <cellStyle name="Итог 2 4 3 2 4 4" xfId="35802"/>
    <cellStyle name="Итог 2 4 3 2 4 5" xfId="35803"/>
    <cellStyle name="Итог 2 4 3 2 4 6" xfId="35804"/>
    <cellStyle name="Итог 2 4 3 2 4 7" xfId="35805"/>
    <cellStyle name="Итог 2 4 3 2 5" xfId="35806"/>
    <cellStyle name="Итог 2 4 3 2 6" xfId="35807"/>
    <cellStyle name="Итог 2 4 3 2 7" xfId="35808"/>
    <cellStyle name="Итог 2 4 3 2 8" xfId="35809"/>
    <cellStyle name="Итог 2 4 3 2 9" xfId="35810"/>
    <cellStyle name="Итог 2 4 3 3" xfId="35811"/>
    <cellStyle name="Итог 2 4 3 3 10" xfId="35812"/>
    <cellStyle name="Итог 2 4 3 3 11" xfId="35813"/>
    <cellStyle name="Итог 2 4 3 3 12" xfId="35814"/>
    <cellStyle name="Итог 2 4 3 3 13" xfId="35815"/>
    <cellStyle name="Итог 2 4 3 3 14" xfId="35816"/>
    <cellStyle name="Итог 2 4 3 3 2" xfId="35817"/>
    <cellStyle name="Итог 2 4 3 3 2 10" xfId="35818"/>
    <cellStyle name="Итог 2 4 3 3 2 2" xfId="35819"/>
    <cellStyle name="Итог 2 4 3 3 2 2 2" xfId="35820"/>
    <cellStyle name="Итог 2 4 3 3 2 2 3" xfId="35821"/>
    <cellStyle name="Итог 2 4 3 3 2 2 4" xfId="35822"/>
    <cellStyle name="Итог 2 4 3 3 2 2 5" xfId="35823"/>
    <cellStyle name="Итог 2 4 3 3 2 2 6" xfId="35824"/>
    <cellStyle name="Итог 2 4 3 3 2 2 7" xfId="35825"/>
    <cellStyle name="Итог 2 4 3 3 2 3" xfId="35826"/>
    <cellStyle name="Итог 2 4 3 3 2 3 2" xfId="35827"/>
    <cellStyle name="Итог 2 4 3 3 2 3 3" xfId="35828"/>
    <cellStyle name="Итог 2 4 3 3 2 3 4" xfId="35829"/>
    <cellStyle name="Итог 2 4 3 3 2 3 5" xfId="35830"/>
    <cellStyle name="Итог 2 4 3 3 2 3 6" xfId="35831"/>
    <cellStyle name="Итог 2 4 3 3 2 3 7" xfId="35832"/>
    <cellStyle name="Итог 2 4 3 3 2 4" xfId="35833"/>
    <cellStyle name="Итог 2 4 3 3 2 5" xfId="35834"/>
    <cellStyle name="Итог 2 4 3 3 2 6" xfId="35835"/>
    <cellStyle name="Итог 2 4 3 3 2 7" xfId="35836"/>
    <cellStyle name="Итог 2 4 3 3 2 8" xfId="35837"/>
    <cellStyle name="Итог 2 4 3 3 2 9" xfId="35838"/>
    <cellStyle name="Итог 2 4 3 3 3" xfId="35839"/>
    <cellStyle name="Итог 2 4 3 3 3 2" xfId="35840"/>
    <cellStyle name="Итог 2 4 3 3 3 3" xfId="35841"/>
    <cellStyle name="Итог 2 4 3 3 3 4" xfId="35842"/>
    <cellStyle name="Итог 2 4 3 3 3 5" xfId="35843"/>
    <cellStyle name="Итог 2 4 3 3 3 6" xfId="35844"/>
    <cellStyle name="Итог 2 4 3 3 3 7" xfId="35845"/>
    <cellStyle name="Итог 2 4 3 3 4" xfId="35846"/>
    <cellStyle name="Итог 2 4 3 3 4 2" xfId="35847"/>
    <cellStyle name="Итог 2 4 3 3 4 3" xfId="35848"/>
    <cellStyle name="Итог 2 4 3 3 4 4" xfId="35849"/>
    <cellStyle name="Итог 2 4 3 3 4 5" xfId="35850"/>
    <cellStyle name="Итог 2 4 3 3 4 6" xfId="35851"/>
    <cellStyle name="Итог 2 4 3 3 4 7" xfId="35852"/>
    <cellStyle name="Итог 2 4 3 3 5" xfId="35853"/>
    <cellStyle name="Итог 2 4 3 3 6" xfId="35854"/>
    <cellStyle name="Итог 2 4 3 3 7" xfId="35855"/>
    <cellStyle name="Итог 2 4 3 3 8" xfId="35856"/>
    <cellStyle name="Итог 2 4 3 3 9" xfId="35857"/>
    <cellStyle name="Итог 2 4 3 4" xfId="35858"/>
    <cellStyle name="Итог 2 4 3 4 10" xfId="35859"/>
    <cellStyle name="Итог 2 4 3 4 11" xfId="35860"/>
    <cellStyle name="Итог 2 4 3 4 12" xfId="35861"/>
    <cellStyle name="Итог 2 4 3 4 13" xfId="35862"/>
    <cellStyle name="Итог 2 4 3 4 14" xfId="35863"/>
    <cellStyle name="Итог 2 4 3 4 2" xfId="35864"/>
    <cellStyle name="Итог 2 4 3 4 2 10" xfId="35865"/>
    <cellStyle name="Итог 2 4 3 4 2 2" xfId="35866"/>
    <cellStyle name="Итог 2 4 3 4 2 2 2" xfId="35867"/>
    <cellStyle name="Итог 2 4 3 4 2 2 3" xfId="35868"/>
    <cellStyle name="Итог 2 4 3 4 2 2 4" xfId="35869"/>
    <cellStyle name="Итог 2 4 3 4 2 2 5" xfId="35870"/>
    <cellStyle name="Итог 2 4 3 4 2 2 6" xfId="35871"/>
    <cellStyle name="Итог 2 4 3 4 2 2 7" xfId="35872"/>
    <cellStyle name="Итог 2 4 3 4 2 3" xfId="35873"/>
    <cellStyle name="Итог 2 4 3 4 2 3 2" xfId="35874"/>
    <cellStyle name="Итог 2 4 3 4 2 3 3" xfId="35875"/>
    <cellStyle name="Итог 2 4 3 4 2 3 4" xfId="35876"/>
    <cellStyle name="Итог 2 4 3 4 2 3 5" xfId="35877"/>
    <cellStyle name="Итог 2 4 3 4 2 3 6" xfId="35878"/>
    <cellStyle name="Итог 2 4 3 4 2 3 7" xfId="35879"/>
    <cellStyle name="Итог 2 4 3 4 2 4" xfId="35880"/>
    <cellStyle name="Итог 2 4 3 4 2 5" xfId="35881"/>
    <cellStyle name="Итог 2 4 3 4 2 6" xfId="35882"/>
    <cellStyle name="Итог 2 4 3 4 2 7" xfId="35883"/>
    <cellStyle name="Итог 2 4 3 4 2 8" xfId="35884"/>
    <cellStyle name="Итог 2 4 3 4 2 9" xfId="35885"/>
    <cellStyle name="Итог 2 4 3 4 3" xfId="35886"/>
    <cellStyle name="Итог 2 4 3 4 3 2" xfId="35887"/>
    <cellStyle name="Итог 2 4 3 4 3 3" xfId="35888"/>
    <cellStyle name="Итог 2 4 3 4 3 4" xfId="35889"/>
    <cellStyle name="Итог 2 4 3 4 3 5" xfId="35890"/>
    <cellStyle name="Итог 2 4 3 4 3 6" xfId="35891"/>
    <cellStyle name="Итог 2 4 3 4 3 7" xfId="35892"/>
    <cellStyle name="Итог 2 4 3 4 4" xfId="35893"/>
    <cellStyle name="Итог 2 4 3 4 4 2" xfId="35894"/>
    <cellStyle name="Итог 2 4 3 4 4 3" xfId="35895"/>
    <cellStyle name="Итог 2 4 3 4 4 4" xfId="35896"/>
    <cellStyle name="Итог 2 4 3 4 4 5" xfId="35897"/>
    <cellStyle name="Итог 2 4 3 4 4 6" xfId="35898"/>
    <cellStyle name="Итог 2 4 3 4 4 7" xfId="35899"/>
    <cellStyle name="Итог 2 4 3 4 5" xfId="35900"/>
    <cellStyle name="Итог 2 4 3 4 6" xfId="35901"/>
    <cellStyle name="Итог 2 4 3 4 7" xfId="35902"/>
    <cellStyle name="Итог 2 4 3 4 8" xfId="35903"/>
    <cellStyle name="Итог 2 4 3 4 9" xfId="35904"/>
    <cellStyle name="Итог 2 4 3 5" xfId="35905"/>
    <cellStyle name="Итог 2 4 3 5 10" xfId="35906"/>
    <cellStyle name="Итог 2 4 3 5 11" xfId="35907"/>
    <cellStyle name="Итог 2 4 3 5 12" xfId="35908"/>
    <cellStyle name="Итог 2 4 3 5 13" xfId="35909"/>
    <cellStyle name="Итог 2 4 3 5 14" xfId="35910"/>
    <cellStyle name="Итог 2 4 3 5 2" xfId="35911"/>
    <cellStyle name="Итог 2 4 3 5 2 10" xfId="35912"/>
    <cellStyle name="Итог 2 4 3 5 2 2" xfId="35913"/>
    <cellStyle name="Итог 2 4 3 5 2 2 2" xfId="35914"/>
    <cellStyle name="Итог 2 4 3 5 2 2 3" xfId="35915"/>
    <cellStyle name="Итог 2 4 3 5 2 2 4" xfId="35916"/>
    <cellStyle name="Итог 2 4 3 5 2 2 5" xfId="35917"/>
    <cellStyle name="Итог 2 4 3 5 2 2 6" xfId="35918"/>
    <cellStyle name="Итог 2 4 3 5 2 2 7" xfId="35919"/>
    <cellStyle name="Итог 2 4 3 5 2 3" xfId="35920"/>
    <cellStyle name="Итог 2 4 3 5 2 3 2" xfId="35921"/>
    <cellStyle name="Итог 2 4 3 5 2 3 3" xfId="35922"/>
    <cellStyle name="Итог 2 4 3 5 2 3 4" xfId="35923"/>
    <cellStyle name="Итог 2 4 3 5 2 3 5" xfId="35924"/>
    <cellStyle name="Итог 2 4 3 5 2 3 6" xfId="35925"/>
    <cellStyle name="Итог 2 4 3 5 2 3 7" xfId="35926"/>
    <cellStyle name="Итог 2 4 3 5 2 4" xfId="35927"/>
    <cellStyle name="Итог 2 4 3 5 2 5" xfId="35928"/>
    <cellStyle name="Итог 2 4 3 5 2 6" xfId="35929"/>
    <cellStyle name="Итог 2 4 3 5 2 7" xfId="35930"/>
    <cellStyle name="Итог 2 4 3 5 2 8" xfId="35931"/>
    <cellStyle name="Итог 2 4 3 5 2 9" xfId="35932"/>
    <cellStyle name="Итог 2 4 3 5 3" xfId="35933"/>
    <cellStyle name="Итог 2 4 3 5 3 2" xfId="35934"/>
    <cellStyle name="Итог 2 4 3 5 3 3" xfId="35935"/>
    <cellStyle name="Итог 2 4 3 5 3 4" xfId="35936"/>
    <cellStyle name="Итог 2 4 3 5 3 5" xfId="35937"/>
    <cellStyle name="Итог 2 4 3 5 3 6" xfId="35938"/>
    <cellStyle name="Итог 2 4 3 5 3 7" xfId="35939"/>
    <cellStyle name="Итог 2 4 3 5 4" xfId="35940"/>
    <cellStyle name="Итог 2 4 3 5 4 2" xfId="35941"/>
    <cellStyle name="Итог 2 4 3 5 4 3" xfId="35942"/>
    <cellStyle name="Итог 2 4 3 5 4 4" xfId="35943"/>
    <cellStyle name="Итог 2 4 3 5 4 5" xfId="35944"/>
    <cellStyle name="Итог 2 4 3 5 4 6" xfId="35945"/>
    <cellStyle name="Итог 2 4 3 5 4 7" xfId="35946"/>
    <cellStyle name="Итог 2 4 3 5 5" xfId="35947"/>
    <cellStyle name="Итог 2 4 3 5 6" xfId="35948"/>
    <cellStyle name="Итог 2 4 3 5 7" xfId="35949"/>
    <cellStyle name="Итог 2 4 3 5 8" xfId="35950"/>
    <cellStyle name="Итог 2 4 3 5 9" xfId="35951"/>
    <cellStyle name="Итог 2 4 3 6" xfId="35952"/>
    <cellStyle name="Итог 2 4 3 6 10" xfId="35953"/>
    <cellStyle name="Итог 2 4 3 6 2" xfId="35954"/>
    <cellStyle name="Итог 2 4 3 6 2 2" xfId="35955"/>
    <cellStyle name="Итог 2 4 3 6 2 3" xfId="35956"/>
    <cellStyle name="Итог 2 4 3 6 2 4" xfId="35957"/>
    <cellStyle name="Итог 2 4 3 6 2 5" xfId="35958"/>
    <cellStyle name="Итог 2 4 3 6 2 6" xfId="35959"/>
    <cellStyle name="Итог 2 4 3 6 2 7" xfId="35960"/>
    <cellStyle name="Итог 2 4 3 6 3" xfId="35961"/>
    <cellStyle name="Итог 2 4 3 6 3 2" xfId="35962"/>
    <cellStyle name="Итог 2 4 3 6 3 3" xfId="35963"/>
    <cellStyle name="Итог 2 4 3 6 3 4" xfId="35964"/>
    <cellStyle name="Итог 2 4 3 6 3 5" xfId="35965"/>
    <cellStyle name="Итог 2 4 3 6 3 6" xfId="35966"/>
    <cellStyle name="Итог 2 4 3 6 3 7" xfId="35967"/>
    <cellStyle name="Итог 2 4 3 6 4" xfId="35968"/>
    <cellStyle name="Итог 2 4 3 6 5" xfId="35969"/>
    <cellStyle name="Итог 2 4 3 6 6" xfId="35970"/>
    <cellStyle name="Итог 2 4 3 6 7" xfId="35971"/>
    <cellStyle name="Итог 2 4 3 6 8" xfId="35972"/>
    <cellStyle name="Итог 2 4 3 6 9" xfId="35973"/>
    <cellStyle name="Итог 2 4 3 7" xfId="35974"/>
    <cellStyle name="Итог 2 4 3 7 2" xfId="35975"/>
    <cellStyle name="Итог 2 4 3 7 3" xfId="35976"/>
    <cellStyle name="Итог 2 4 3 7 4" xfId="35977"/>
    <cellStyle name="Итог 2 4 3 7 5" xfId="35978"/>
    <cellStyle name="Итог 2 4 3 7 6" xfId="35979"/>
    <cellStyle name="Итог 2 4 3 7 7" xfId="35980"/>
    <cellStyle name="Итог 2 4 3 8" xfId="35981"/>
    <cellStyle name="Итог 2 4 3 8 2" xfId="35982"/>
    <cellStyle name="Итог 2 4 3 8 3" xfId="35983"/>
    <cellStyle name="Итог 2 4 3 8 4" xfId="35984"/>
    <cellStyle name="Итог 2 4 3 8 5" xfId="35985"/>
    <cellStyle name="Итог 2 4 3 8 6" xfId="35986"/>
    <cellStyle name="Итог 2 4 3 8 7" xfId="35987"/>
    <cellStyle name="Итог 2 4 3 9" xfId="35988"/>
    <cellStyle name="Итог 2 4 4" xfId="35989"/>
    <cellStyle name="Итог 2 4 4 10" xfId="35990"/>
    <cellStyle name="Итог 2 4 4 11" xfId="35991"/>
    <cellStyle name="Итог 2 4 4 12" xfId="35992"/>
    <cellStyle name="Итог 2 4 4 13" xfId="35993"/>
    <cellStyle name="Итог 2 4 4 14" xfId="35994"/>
    <cellStyle name="Итог 2 4 4 15" xfId="35995"/>
    <cellStyle name="Итог 2 4 4 2" xfId="35996"/>
    <cellStyle name="Итог 2 4 4 2 10" xfId="35997"/>
    <cellStyle name="Итог 2 4 4 2 11" xfId="35998"/>
    <cellStyle name="Итог 2 4 4 2 12" xfId="35999"/>
    <cellStyle name="Итог 2 4 4 2 13" xfId="36000"/>
    <cellStyle name="Итог 2 4 4 2 14" xfId="36001"/>
    <cellStyle name="Итог 2 4 4 2 2" xfId="36002"/>
    <cellStyle name="Итог 2 4 4 2 2 10" xfId="36003"/>
    <cellStyle name="Итог 2 4 4 2 2 2" xfId="36004"/>
    <cellStyle name="Итог 2 4 4 2 2 2 2" xfId="36005"/>
    <cellStyle name="Итог 2 4 4 2 2 2 3" xfId="36006"/>
    <cellStyle name="Итог 2 4 4 2 2 2 4" xfId="36007"/>
    <cellStyle name="Итог 2 4 4 2 2 2 5" xfId="36008"/>
    <cellStyle name="Итог 2 4 4 2 2 2 6" xfId="36009"/>
    <cellStyle name="Итог 2 4 4 2 2 2 7" xfId="36010"/>
    <cellStyle name="Итог 2 4 4 2 2 3" xfId="36011"/>
    <cellStyle name="Итог 2 4 4 2 2 3 2" xfId="36012"/>
    <cellStyle name="Итог 2 4 4 2 2 3 3" xfId="36013"/>
    <cellStyle name="Итог 2 4 4 2 2 3 4" xfId="36014"/>
    <cellStyle name="Итог 2 4 4 2 2 3 5" xfId="36015"/>
    <cellStyle name="Итог 2 4 4 2 2 3 6" xfId="36016"/>
    <cellStyle name="Итог 2 4 4 2 2 3 7" xfId="36017"/>
    <cellStyle name="Итог 2 4 4 2 2 4" xfId="36018"/>
    <cellStyle name="Итог 2 4 4 2 2 5" xfId="36019"/>
    <cellStyle name="Итог 2 4 4 2 2 6" xfId="36020"/>
    <cellStyle name="Итог 2 4 4 2 2 7" xfId="36021"/>
    <cellStyle name="Итог 2 4 4 2 2 8" xfId="36022"/>
    <cellStyle name="Итог 2 4 4 2 2 9" xfId="36023"/>
    <cellStyle name="Итог 2 4 4 2 3" xfId="36024"/>
    <cellStyle name="Итог 2 4 4 2 3 2" xfId="36025"/>
    <cellStyle name="Итог 2 4 4 2 3 3" xfId="36026"/>
    <cellStyle name="Итог 2 4 4 2 3 4" xfId="36027"/>
    <cellStyle name="Итог 2 4 4 2 3 5" xfId="36028"/>
    <cellStyle name="Итог 2 4 4 2 3 6" xfId="36029"/>
    <cellStyle name="Итог 2 4 4 2 3 7" xfId="36030"/>
    <cellStyle name="Итог 2 4 4 2 4" xfId="36031"/>
    <cellStyle name="Итог 2 4 4 2 4 2" xfId="36032"/>
    <cellStyle name="Итог 2 4 4 2 4 3" xfId="36033"/>
    <cellStyle name="Итог 2 4 4 2 4 4" xfId="36034"/>
    <cellStyle name="Итог 2 4 4 2 4 5" xfId="36035"/>
    <cellStyle name="Итог 2 4 4 2 4 6" xfId="36036"/>
    <cellStyle name="Итог 2 4 4 2 4 7" xfId="36037"/>
    <cellStyle name="Итог 2 4 4 2 5" xfId="36038"/>
    <cellStyle name="Итог 2 4 4 2 6" xfId="36039"/>
    <cellStyle name="Итог 2 4 4 2 7" xfId="36040"/>
    <cellStyle name="Итог 2 4 4 2 8" xfId="36041"/>
    <cellStyle name="Итог 2 4 4 2 9" xfId="36042"/>
    <cellStyle name="Итог 2 4 4 3" xfId="36043"/>
    <cellStyle name="Итог 2 4 4 3 10" xfId="36044"/>
    <cellStyle name="Итог 2 4 4 3 11" xfId="36045"/>
    <cellStyle name="Итог 2 4 4 3 12" xfId="36046"/>
    <cellStyle name="Итог 2 4 4 3 13" xfId="36047"/>
    <cellStyle name="Итог 2 4 4 3 14" xfId="36048"/>
    <cellStyle name="Итог 2 4 4 3 2" xfId="36049"/>
    <cellStyle name="Итог 2 4 4 3 2 10" xfId="36050"/>
    <cellStyle name="Итог 2 4 4 3 2 2" xfId="36051"/>
    <cellStyle name="Итог 2 4 4 3 2 2 2" xfId="36052"/>
    <cellStyle name="Итог 2 4 4 3 2 2 3" xfId="36053"/>
    <cellStyle name="Итог 2 4 4 3 2 2 4" xfId="36054"/>
    <cellStyle name="Итог 2 4 4 3 2 2 5" xfId="36055"/>
    <cellStyle name="Итог 2 4 4 3 2 2 6" xfId="36056"/>
    <cellStyle name="Итог 2 4 4 3 2 2 7" xfId="36057"/>
    <cellStyle name="Итог 2 4 4 3 2 3" xfId="36058"/>
    <cellStyle name="Итог 2 4 4 3 2 3 2" xfId="36059"/>
    <cellStyle name="Итог 2 4 4 3 2 3 3" xfId="36060"/>
    <cellStyle name="Итог 2 4 4 3 2 3 4" xfId="36061"/>
    <cellStyle name="Итог 2 4 4 3 2 3 5" xfId="36062"/>
    <cellStyle name="Итог 2 4 4 3 2 3 6" xfId="36063"/>
    <cellStyle name="Итог 2 4 4 3 2 3 7" xfId="36064"/>
    <cellStyle name="Итог 2 4 4 3 2 4" xfId="36065"/>
    <cellStyle name="Итог 2 4 4 3 2 5" xfId="36066"/>
    <cellStyle name="Итог 2 4 4 3 2 6" xfId="36067"/>
    <cellStyle name="Итог 2 4 4 3 2 7" xfId="36068"/>
    <cellStyle name="Итог 2 4 4 3 2 8" xfId="36069"/>
    <cellStyle name="Итог 2 4 4 3 2 9" xfId="36070"/>
    <cellStyle name="Итог 2 4 4 3 3" xfId="36071"/>
    <cellStyle name="Итог 2 4 4 3 3 2" xfId="36072"/>
    <cellStyle name="Итог 2 4 4 3 3 3" xfId="36073"/>
    <cellStyle name="Итог 2 4 4 3 3 4" xfId="36074"/>
    <cellStyle name="Итог 2 4 4 3 3 5" xfId="36075"/>
    <cellStyle name="Итог 2 4 4 3 3 6" xfId="36076"/>
    <cellStyle name="Итог 2 4 4 3 3 7" xfId="36077"/>
    <cellStyle name="Итог 2 4 4 3 4" xfId="36078"/>
    <cellStyle name="Итог 2 4 4 3 4 2" xfId="36079"/>
    <cellStyle name="Итог 2 4 4 3 4 3" xfId="36080"/>
    <cellStyle name="Итог 2 4 4 3 4 4" xfId="36081"/>
    <cellStyle name="Итог 2 4 4 3 4 5" xfId="36082"/>
    <cellStyle name="Итог 2 4 4 3 4 6" xfId="36083"/>
    <cellStyle name="Итог 2 4 4 3 4 7" xfId="36084"/>
    <cellStyle name="Итог 2 4 4 3 5" xfId="36085"/>
    <cellStyle name="Итог 2 4 4 3 6" xfId="36086"/>
    <cellStyle name="Итог 2 4 4 3 7" xfId="36087"/>
    <cellStyle name="Итог 2 4 4 3 8" xfId="36088"/>
    <cellStyle name="Итог 2 4 4 3 9" xfId="36089"/>
    <cellStyle name="Итог 2 4 4 4" xfId="36090"/>
    <cellStyle name="Итог 2 4 4 4 10" xfId="36091"/>
    <cellStyle name="Итог 2 4 4 4 11" xfId="36092"/>
    <cellStyle name="Итог 2 4 4 4 12" xfId="36093"/>
    <cellStyle name="Итог 2 4 4 4 13" xfId="36094"/>
    <cellStyle name="Итог 2 4 4 4 14" xfId="36095"/>
    <cellStyle name="Итог 2 4 4 4 2" xfId="36096"/>
    <cellStyle name="Итог 2 4 4 4 2 10" xfId="36097"/>
    <cellStyle name="Итог 2 4 4 4 2 2" xfId="36098"/>
    <cellStyle name="Итог 2 4 4 4 2 2 2" xfId="36099"/>
    <cellStyle name="Итог 2 4 4 4 2 2 3" xfId="36100"/>
    <cellStyle name="Итог 2 4 4 4 2 2 4" xfId="36101"/>
    <cellStyle name="Итог 2 4 4 4 2 2 5" xfId="36102"/>
    <cellStyle name="Итог 2 4 4 4 2 2 6" xfId="36103"/>
    <cellStyle name="Итог 2 4 4 4 2 2 7" xfId="36104"/>
    <cellStyle name="Итог 2 4 4 4 2 3" xfId="36105"/>
    <cellStyle name="Итог 2 4 4 4 2 3 2" xfId="36106"/>
    <cellStyle name="Итог 2 4 4 4 2 3 3" xfId="36107"/>
    <cellStyle name="Итог 2 4 4 4 2 3 4" xfId="36108"/>
    <cellStyle name="Итог 2 4 4 4 2 3 5" xfId="36109"/>
    <cellStyle name="Итог 2 4 4 4 2 3 6" xfId="36110"/>
    <cellStyle name="Итог 2 4 4 4 2 3 7" xfId="36111"/>
    <cellStyle name="Итог 2 4 4 4 2 4" xfId="36112"/>
    <cellStyle name="Итог 2 4 4 4 2 5" xfId="36113"/>
    <cellStyle name="Итог 2 4 4 4 2 6" xfId="36114"/>
    <cellStyle name="Итог 2 4 4 4 2 7" xfId="36115"/>
    <cellStyle name="Итог 2 4 4 4 2 8" xfId="36116"/>
    <cellStyle name="Итог 2 4 4 4 2 9" xfId="36117"/>
    <cellStyle name="Итог 2 4 4 4 3" xfId="36118"/>
    <cellStyle name="Итог 2 4 4 4 3 2" xfId="36119"/>
    <cellStyle name="Итог 2 4 4 4 3 3" xfId="36120"/>
    <cellStyle name="Итог 2 4 4 4 3 4" xfId="36121"/>
    <cellStyle name="Итог 2 4 4 4 3 5" xfId="36122"/>
    <cellStyle name="Итог 2 4 4 4 3 6" xfId="36123"/>
    <cellStyle name="Итог 2 4 4 4 3 7" xfId="36124"/>
    <cellStyle name="Итог 2 4 4 4 4" xfId="36125"/>
    <cellStyle name="Итог 2 4 4 4 4 2" xfId="36126"/>
    <cellStyle name="Итог 2 4 4 4 4 3" xfId="36127"/>
    <cellStyle name="Итог 2 4 4 4 4 4" xfId="36128"/>
    <cellStyle name="Итог 2 4 4 4 4 5" xfId="36129"/>
    <cellStyle name="Итог 2 4 4 4 4 6" xfId="36130"/>
    <cellStyle name="Итог 2 4 4 4 4 7" xfId="36131"/>
    <cellStyle name="Итог 2 4 4 4 5" xfId="36132"/>
    <cellStyle name="Итог 2 4 4 4 6" xfId="36133"/>
    <cellStyle name="Итог 2 4 4 4 7" xfId="36134"/>
    <cellStyle name="Итог 2 4 4 4 8" xfId="36135"/>
    <cellStyle name="Итог 2 4 4 4 9" xfId="36136"/>
    <cellStyle name="Итог 2 4 4 5" xfId="36137"/>
    <cellStyle name="Итог 2 4 4 5 10" xfId="36138"/>
    <cellStyle name="Итог 2 4 4 5 11" xfId="36139"/>
    <cellStyle name="Итог 2 4 4 5 12" xfId="36140"/>
    <cellStyle name="Итог 2 4 4 5 13" xfId="36141"/>
    <cellStyle name="Итог 2 4 4 5 14" xfId="36142"/>
    <cellStyle name="Итог 2 4 4 5 2" xfId="36143"/>
    <cellStyle name="Итог 2 4 4 5 2 10" xfId="36144"/>
    <cellStyle name="Итог 2 4 4 5 2 2" xfId="36145"/>
    <cellStyle name="Итог 2 4 4 5 2 2 2" xfId="36146"/>
    <cellStyle name="Итог 2 4 4 5 2 2 3" xfId="36147"/>
    <cellStyle name="Итог 2 4 4 5 2 2 4" xfId="36148"/>
    <cellStyle name="Итог 2 4 4 5 2 2 5" xfId="36149"/>
    <cellStyle name="Итог 2 4 4 5 2 2 6" xfId="36150"/>
    <cellStyle name="Итог 2 4 4 5 2 2 7" xfId="36151"/>
    <cellStyle name="Итог 2 4 4 5 2 3" xfId="36152"/>
    <cellStyle name="Итог 2 4 4 5 2 3 2" xfId="36153"/>
    <cellStyle name="Итог 2 4 4 5 2 3 3" xfId="36154"/>
    <cellStyle name="Итог 2 4 4 5 2 3 4" xfId="36155"/>
    <cellStyle name="Итог 2 4 4 5 2 3 5" xfId="36156"/>
    <cellStyle name="Итог 2 4 4 5 2 3 6" xfId="36157"/>
    <cellStyle name="Итог 2 4 4 5 2 3 7" xfId="36158"/>
    <cellStyle name="Итог 2 4 4 5 2 4" xfId="36159"/>
    <cellStyle name="Итог 2 4 4 5 2 5" xfId="36160"/>
    <cellStyle name="Итог 2 4 4 5 2 6" xfId="36161"/>
    <cellStyle name="Итог 2 4 4 5 2 7" xfId="36162"/>
    <cellStyle name="Итог 2 4 4 5 2 8" xfId="36163"/>
    <cellStyle name="Итог 2 4 4 5 2 9" xfId="36164"/>
    <cellStyle name="Итог 2 4 4 5 3" xfId="36165"/>
    <cellStyle name="Итог 2 4 4 5 3 2" xfId="36166"/>
    <cellStyle name="Итог 2 4 4 5 3 3" xfId="36167"/>
    <cellStyle name="Итог 2 4 4 5 3 4" xfId="36168"/>
    <cellStyle name="Итог 2 4 4 5 3 5" xfId="36169"/>
    <cellStyle name="Итог 2 4 4 5 3 6" xfId="36170"/>
    <cellStyle name="Итог 2 4 4 5 3 7" xfId="36171"/>
    <cellStyle name="Итог 2 4 4 5 4" xfId="36172"/>
    <cellStyle name="Итог 2 4 4 5 4 2" xfId="36173"/>
    <cellStyle name="Итог 2 4 4 5 4 3" xfId="36174"/>
    <cellStyle name="Итог 2 4 4 5 4 4" xfId="36175"/>
    <cellStyle name="Итог 2 4 4 5 4 5" xfId="36176"/>
    <cellStyle name="Итог 2 4 4 5 4 6" xfId="36177"/>
    <cellStyle name="Итог 2 4 4 5 4 7" xfId="36178"/>
    <cellStyle name="Итог 2 4 4 5 5" xfId="36179"/>
    <cellStyle name="Итог 2 4 4 5 6" xfId="36180"/>
    <cellStyle name="Итог 2 4 4 5 7" xfId="36181"/>
    <cellStyle name="Итог 2 4 4 5 8" xfId="36182"/>
    <cellStyle name="Итог 2 4 4 5 9" xfId="36183"/>
    <cellStyle name="Итог 2 4 4 6" xfId="36184"/>
    <cellStyle name="Итог 2 4 4 6 10" xfId="36185"/>
    <cellStyle name="Итог 2 4 4 6 2" xfId="36186"/>
    <cellStyle name="Итог 2 4 4 6 2 2" xfId="36187"/>
    <cellStyle name="Итог 2 4 4 6 2 3" xfId="36188"/>
    <cellStyle name="Итог 2 4 4 6 2 4" xfId="36189"/>
    <cellStyle name="Итог 2 4 4 6 2 5" xfId="36190"/>
    <cellStyle name="Итог 2 4 4 6 2 6" xfId="36191"/>
    <cellStyle name="Итог 2 4 4 6 2 7" xfId="36192"/>
    <cellStyle name="Итог 2 4 4 6 3" xfId="36193"/>
    <cellStyle name="Итог 2 4 4 6 3 2" xfId="36194"/>
    <cellStyle name="Итог 2 4 4 6 3 3" xfId="36195"/>
    <cellStyle name="Итог 2 4 4 6 3 4" xfId="36196"/>
    <cellStyle name="Итог 2 4 4 6 3 5" xfId="36197"/>
    <cellStyle name="Итог 2 4 4 6 3 6" xfId="36198"/>
    <cellStyle name="Итог 2 4 4 6 3 7" xfId="36199"/>
    <cellStyle name="Итог 2 4 4 6 4" xfId="36200"/>
    <cellStyle name="Итог 2 4 4 6 5" xfId="36201"/>
    <cellStyle name="Итог 2 4 4 6 6" xfId="36202"/>
    <cellStyle name="Итог 2 4 4 6 7" xfId="36203"/>
    <cellStyle name="Итог 2 4 4 6 8" xfId="36204"/>
    <cellStyle name="Итог 2 4 4 6 9" xfId="36205"/>
    <cellStyle name="Итог 2 4 4 7" xfId="36206"/>
    <cellStyle name="Итог 2 4 4 7 2" xfId="36207"/>
    <cellStyle name="Итог 2 4 4 7 3" xfId="36208"/>
    <cellStyle name="Итог 2 4 4 7 4" xfId="36209"/>
    <cellStyle name="Итог 2 4 4 7 5" xfId="36210"/>
    <cellStyle name="Итог 2 4 4 7 6" xfId="36211"/>
    <cellStyle name="Итог 2 4 4 7 7" xfId="36212"/>
    <cellStyle name="Итог 2 4 4 8" xfId="36213"/>
    <cellStyle name="Итог 2 4 4 8 2" xfId="36214"/>
    <cellStyle name="Итог 2 4 4 8 3" xfId="36215"/>
    <cellStyle name="Итог 2 4 4 8 4" xfId="36216"/>
    <cellStyle name="Итог 2 4 4 8 5" xfId="36217"/>
    <cellStyle name="Итог 2 4 4 8 6" xfId="36218"/>
    <cellStyle name="Итог 2 4 4 8 7" xfId="36219"/>
    <cellStyle name="Итог 2 4 4 9" xfId="36220"/>
    <cellStyle name="Итог 2 4 5" xfId="36221"/>
    <cellStyle name="Итог 2 4 5 10" xfId="36222"/>
    <cellStyle name="Итог 2 4 5 11" xfId="36223"/>
    <cellStyle name="Итог 2 4 5 12" xfId="36224"/>
    <cellStyle name="Итог 2 4 5 13" xfId="36225"/>
    <cellStyle name="Итог 2 4 5 14" xfId="36226"/>
    <cellStyle name="Итог 2 4 5 2" xfId="36227"/>
    <cellStyle name="Итог 2 4 5 2 10" xfId="36228"/>
    <cellStyle name="Итог 2 4 5 2 2" xfId="36229"/>
    <cellStyle name="Итог 2 4 5 2 2 2" xfId="36230"/>
    <cellStyle name="Итог 2 4 5 2 2 3" xfId="36231"/>
    <cellStyle name="Итог 2 4 5 2 2 4" xfId="36232"/>
    <cellStyle name="Итог 2 4 5 2 2 5" xfId="36233"/>
    <cellStyle name="Итог 2 4 5 2 2 6" xfId="36234"/>
    <cellStyle name="Итог 2 4 5 2 2 7" xfId="36235"/>
    <cellStyle name="Итог 2 4 5 2 3" xfId="36236"/>
    <cellStyle name="Итог 2 4 5 2 3 2" xfId="36237"/>
    <cellStyle name="Итог 2 4 5 2 3 3" xfId="36238"/>
    <cellStyle name="Итог 2 4 5 2 3 4" xfId="36239"/>
    <cellStyle name="Итог 2 4 5 2 3 5" xfId="36240"/>
    <cellStyle name="Итог 2 4 5 2 3 6" xfId="36241"/>
    <cellStyle name="Итог 2 4 5 2 3 7" xfId="36242"/>
    <cellStyle name="Итог 2 4 5 2 4" xfId="36243"/>
    <cellStyle name="Итог 2 4 5 2 5" xfId="36244"/>
    <cellStyle name="Итог 2 4 5 2 6" xfId="36245"/>
    <cellStyle name="Итог 2 4 5 2 7" xfId="36246"/>
    <cellStyle name="Итог 2 4 5 2 8" xfId="36247"/>
    <cellStyle name="Итог 2 4 5 2 9" xfId="36248"/>
    <cellStyle name="Итог 2 4 5 3" xfId="36249"/>
    <cellStyle name="Итог 2 4 5 3 2" xfId="36250"/>
    <cellStyle name="Итог 2 4 5 3 3" xfId="36251"/>
    <cellStyle name="Итог 2 4 5 3 4" xfId="36252"/>
    <cellStyle name="Итог 2 4 5 3 5" xfId="36253"/>
    <cellStyle name="Итог 2 4 5 3 6" xfId="36254"/>
    <cellStyle name="Итог 2 4 5 3 7" xfId="36255"/>
    <cellStyle name="Итог 2 4 5 4" xfId="36256"/>
    <cellStyle name="Итог 2 4 5 4 2" xfId="36257"/>
    <cellStyle name="Итог 2 4 5 4 3" xfId="36258"/>
    <cellStyle name="Итог 2 4 5 4 4" xfId="36259"/>
    <cellStyle name="Итог 2 4 5 4 5" xfId="36260"/>
    <cellStyle name="Итог 2 4 5 4 6" xfId="36261"/>
    <cellStyle name="Итог 2 4 5 4 7" xfId="36262"/>
    <cellStyle name="Итог 2 4 5 5" xfId="36263"/>
    <cellStyle name="Итог 2 4 5 6" xfId="36264"/>
    <cellStyle name="Итог 2 4 5 7" xfId="36265"/>
    <cellStyle name="Итог 2 4 5 8" xfId="36266"/>
    <cellStyle name="Итог 2 4 5 9" xfId="36267"/>
    <cellStyle name="Итог 2 4 6" xfId="36268"/>
    <cellStyle name="Итог 2 4 6 10" xfId="36269"/>
    <cellStyle name="Итог 2 4 6 2" xfId="36270"/>
    <cellStyle name="Итог 2 4 6 2 2" xfId="36271"/>
    <cellStyle name="Итог 2 4 6 2 3" xfId="36272"/>
    <cellStyle name="Итог 2 4 6 2 4" xfId="36273"/>
    <cellStyle name="Итог 2 4 6 2 5" xfId="36274"/>
    <cellStyle name="Итог 2 4 6 2 6" xfId="36275"/>
    <cellStyle name="Итог 2 4 6 2 7" xfId="36276"/>
    <cellStyle name="Итог 2 4 6 3" xfId="36277"/>
    <cellStyle name="Итог 2 4 6 3 2" xfId="36278"/>
    <cellStyle name="Итог 2 4 6 3 3" xfId="36279"/>
    <cellStyle name="Итог 2 4 6 3 4" xfId="36280"/>
    <cellStyle name="Итог 2 4 6 3 5" xfId="36281"/>
    <cellStyle name="Итог 2 4 6 3 6" xfId="36282"/>
    <cellStyle name="Итог 2 4 6 3 7" xfId="36283"/>
    <cellStyle name="Итог 2 4 6 4" xfId="36284"/>
    <cellStyle name="Итог 2 4 6 5" xfId="36285"/>
    <cellStyle name="Итог 2 4 6 6" xfId="36286"/>
    <cellStyle name="Итог 2 4 6 7" xfId="36287"/>
    <cellStyle name="Итог 2 4 6 8" xfId="36288"/>
    <cellStyle name="Итог 2 4 6 9" xfId="36289"/>
    <cellStyle name="Итог 2 4 7" xfId="36290"/>
    <cellStyle name="Итог 2 4 7 2" xfId="36291"/>
    <cellStyle name="Итог 2 4 7 3" xfId="36292"/>
    <cellStyle name="Итог 2 4 7 4" xfId="36293"/>
    <cellStyle name="Итог 2 4 7 5" xfId="36294"/>
    <cellStyle name="Итог 2 4 7 6" xfId="36295"/>
    <cellStyle name="Итог 2 4 7 7" xfId="36296"/>
    <cellStyle name="Итог 2 4 8" xfId="36297"/>
    <cellStyle name="Итог 2 4 8 2" xfId="36298"/>
    <cellStyle name="Итог 2 4 8 3" xfId="36299"/>
    <cellStyle name="Итог 2 4 8 4" xfId="36300"/>
    <cellStyle name="Итог 2 4 8 5" xfId="36301"/>
    <cellStyle name="Итог 2 4 8 6" xfId="36302"/>
    <cellStyle name="Итог 2 4 8 7" xfId="36303"/>
    <cellStyle name="Итог 2 4 9" xfId="36304"/>
    <cellStyle name="Итог 2 5" xfId="36305"/>
    <cellStyle name="Итог 2 5 10" xfId="36306"/>
    <cellStyle name="Итог 2 5 11" xfId="36307"/>
    <cellStyle name="Итог 2 5 2" xfId="36308"/>
    <cellStyle name="Итог 2 5 2 10" xfId="36309"/>
    <cellStyle name="Итог 2 5 2 11" xfId="36310"/>
    <cellStyle name="Итог 2 5 2 12" xfId="36311"/>
    <cellStyle name="Итог 2 5 2 13" xfId="36312"/>
    <cellStyle name="Итог 2 5 2 14" xfId="36313"/>
    <cellStyle name="Итог 2 5 2 15" xfId="36314"/>
    <cellStyle name="Итог 2 5 2 16" xfId="36315"/>
    <cellStyle name="Итог 2 5 2 17" xfId="36316"/>
    <cellStyle name="Итог 2 5 2 2" xfId="36317"/>
    <cellStyle name="Итог 2 5 2 2 10" xfId="36318"/>
    <cellStyle name="Итог 2 5 2 2 11" xfId="36319"/>
    <cellStyle name="Итог 2 5 2 2 12" xfId="36320"/>
    <cellStyle name="Итог 2 5 2 2 13" xfId="36321"/>
    <cellStyle name="Итог 2 5 2 2 14" xfId="36322"/>
    <cellStyle name="Итог 2 5 2 2 2" xfId="36323"/>
    <cellStyle name="Итог 2 5 2 2 2 10" xfId="36324"/>
    <cellStyle name="Итог 2 5 2 2 2 2" xfId="36325"/>
    <cellStyle name="Итог 2 5 2 2 2 2 2" xfId="36326"/>
    <cellStyle name="Итог 2 5 2 2 2 2 3" xfId="36327"/>
    <cellStyle name="Итог 2 5 2 2 2 2 4" xfId="36328"/>
    <cellStyle name="Итог 2 5 2 2 2 2 5" xfId="36329"/>
    <cellStyle name="Итог 2 5 2 2 2 2 6" xfId="36330"/>
    <cellStyle name="Итог 2 5 2 2 2 2 7" xfId="36331"/>
    <cellStyle name="Итог 2 5 2 2 2 3" xfId="36332"/>
    <cellStyle name="Итог 2 5 2 2 2 3 2" xfId="36333"/>
    <cellStyle name="Итог 2 5 2 2 2 3 3" xfId="36334"/>
    <cellStyle name="Итог 2 5 2 2 2 3 4" xfId="36335"/>
    <cellStyle name="Итог 2 5 2 2 2 3 5" xfId="36336"/>
    <cellStyle name="Итог 2 5 2 2 2 3 6" xfId="36337"/>
    <cellStyle name="Итог 2 5 2 2 2 3 7" xfId="36338"/>
    <cellStyle name="Итог 2 5 2 2 2 4" xfId="36339"/>
    <cellStyle name="Итог 2 5 2 2 2 5" xfId="36340"/>
    <cellStyle name="Итог 2 5 2 2 2 6" xfId="36341"/>
    <cellStyle name="Итог 2 5 2 2 2 7" xfId="36342"/>
    <cellStyle name="Итог 2 5 2 2 2 8" xfId="36343"/>
    <cellStyle name="Итог 2 5 2 2 2 9" xfId="36344"/>
    <cellStyle name="Итог 2 5 2 2 3" xfId="36345"/>
    <cellStyle name="Итог 2 5 2 2 3 2" xfId="36346"/>
    <cellStyle name="Итог 2 5 2 2 3 3" xfId="36347"/>
    <cellStyle name="Итог 2 5 2 2 3 4" xfId="36348"/>
    <cellStyle name="Итог 2 5 2 2 3 5" xfId="36349"/>
    <cellStyle name="Итог 2 5 2 2 3 6" xfId="36350"/>
    <cellStyle name="Итог 2 5 2 2 3 7" xfId="36351"/>
    <cellStyle name="Итог 2 5 2 2 4" xfId="36352"/>
    <cellStyle name="Итог 2 5 2 2 4 2" xfId="36353"/>
    <cellStyle name="Итог 2 5 2 2 4 3" xfId="36354"/>
    <cellStyle name="Итог 2 5 2 2 4 4" xfId="36355"/>
    <cellStyle name="Итог 2 5 2 2 4 5" xfId="36356"/>
    <cellStyle name="Итог 2 5 2 2 4 6" xfId="36357"/>
    <cellStyle name="Итог 2 5 2 2 4 7" xfId="36358"/>
    <cellStyle name="Итог 2 5 2 2 5" xfId="36359"/>
    <cellStyle name="Итог 2 5 2 2 6" xfId="36360"/>
    <cellStyle name="Итог 2 5 2 2 7" xfId="36361"/>
    <cellStyle name="Итог 2 5 2 2 8" xfId="36362"/>
    <cellStyle name="Итог 2 5 2 2 9" xfId="36363"/>
    <cellStyle name="Итог 2 5 2 3" xfId="36364"/>
    <cellStyle name="Итог 2 5 2 3 10" xfId="36365"/>
    <cellStyle name="Итог 2 5 2 3 11" xfId="36366"/>
    <cellStyle name="Итог 2 5 2 3 12" xfId="36367"/>
    <cellStyle name="Итог 2 5 2 3 13" xfId="36368"/>
    <cellStyle name="Итог 2 5 2 3 14" xfId="36369"/>
    <cellStyle name="Итог 2 5 2 3 2" xfId="36370"/>
    <cellStyle name="Итог 2 5 2 3 2 10" xfId="36371"/>
    <cellStyle name="Итог 2 5 2 3 2 2" xfId="36372"/>
    <cellStyle name="Итог 2 5 2 3 2 2 2" xfId="36373"/>
    <cellStyle name="Итог 2 5 2 3 2 2 3" xfId="36374"/>
    <cellStyle name="Итог 2 5 2 3 2 2 4" xfId="36375"/>
    <cellStyle name="Итог 2 5 2 3 2 2 5" xfId="36376"/>
    <cellStyle name="Итог 2 5 2 3 2 2 6" xfId="36377"/>
    <cellStyle name="Итог 2 5 2 3 2 2 7" xfId="36378"/>
    <cellStyle name="Итог 2 5 2 3 2 3" xfId="36379"/>
    <cellStyle name="Итог 2 5 2 3 2 3 2" xfId="36380"/>
    <cellStyle name="Итог 2 5 2 3 2 3 3" xfId="36381"/>
    <cellStyle name="Итог 2 5 2 3 2 3 4" xfId="36382"/>
    <cellStyle name="Итог 2 5 2 3 2 3 5" xfId="36383"/>
    <cellStyle name="Итог 2 5 2 3 2 3 6" xfId="36384"/>
    <cellStyle name="Итог 2 5 2 3 2 3 7" xfId="36385"/>
    <cellStyle name="Итог 2 5 2 3 2 4" xfId="36386"/>
    <cellStyle name="Итог 2 5 2 3 2 5" xfId="36387"/>
    <cellStyle name="Итог 2 5 2 3 2 6" xfId="36388"/>
    <cellStyle name="Итог 2 5 2 3 2 7" xfId="36389"/>
    <cellStyle name="Итог 2 5 2 3 2 8" xfId="36390"/>
    <cellStyle name="Итог 2 5 2 3 2 9" xfId="36391"/>
    <cellStyle name="Итог 2 5 2 3 3" xfId="36392"/>
    <cellStyle name="Итог 2 5 2 3 3 2" xfId="36393"/>
    <cellStyle name="Итог 2 5 2 3 3 3" xfId="36394"/>
    <cellStyle name="Итог 2 5 2 3 3 4" xfId="36395"/>
    <cellStyle name="Итог 2 5 2 3 3 5" xfId="36396"/>
    <cellStyle name="Итог 2 5 2 3 3 6" xfId="36397"/>
    <cellStyle name="Итог 2 5 2 3 3 7" xfId="36398"/>
    <cellStyle name="Итог 2 5 2 3 4" xfId="36399"/>
    <cellStyle name="Итог 2 5 2 3 4 2" xfId="36400"/>
    <cellStyle name="Итог 2 5 2 3 4 3" xfId="36401"/>
    <cellStyle name="Итог 2 5 2 3 4 4" xfId="36402"/>
    <cellStyle name="Итог 2 5 2 3 4 5" xfId="36403"/>
    <cellStyle name="Итог 2 5 2 3 4 6" xfId="36404"/>
    <cellStyle name="Итог 2 5 2 3 4 7" xfId="36405"/>
    <cellStyle name="Итог 2 5 2 3 5" xfId="36406"/>
    <cellStyle name="Итог 2 5 2 3 6" xfId="36407"/>
    <cellStyle name="Итог 2 5 2 3 7" xfId="36408"/>
    <cellStyle name="Итог 2 5 2 3 8" xfId="36409"/>
    <cellStyle name="Итог 2 5 2 3 9" xfId="36410"/>
    <cellStyle name="Итог 2 5 2 4" xfId="36411"/>
    <cellStyle name="Итог 2 5 2 4 10" xfId="36412"/>
    <cellStyle name="Итог 2 5 2 4 11" xfId="36413"/>
    <cellStyle name="Итог 2 5 2 4 12" xfId="36414"/>
    <cellStyle name="Итог 2 5 2 4 13" xfId="36415"/>
    <cellStyle name="Итог 2 5 2 4 14" xfId="36416"/>
    <cellStyle name="Итог 2 5 2 4 2" xfId="36417"/>
    <cellStyle name="Итог 2 5 2 4 2 10" xfId="36418"/>
    <cellStyle name="Итог 2 5 2 4 2 2" xfId="36419"/>
    <cellStyle name="Итог 2 5 2 4 2 2 2" xfId="36420"/>
    <cellStyle name="Итог 2 5 2 4 2 2 3" xfId="36421"/>
    <cellStyle name="Итог 2 5 2 4 2 2 4" xfId="36422"/>
    <cellStyle name="Итог 2 5 2 4 2 2 5" xfId="36423"/>
    <cellStyle name="Итог 2 5 2 4 2 2 6" xfId="36424"/>
    <cellStyle name="Итог 2 5 2 4 2 2 7" xfId="36425"/>
    <cellStyle name="Итог 2 5 2 4 2 3" xfId="36426"/>
    <cellStyle name="Итог 2 5 2 4 2 3 2" xfId="36427"/>
    <cellStyle name="Итог 2 5 2 4 2 3 3" xfId="36428"/>
    <cellStyle name="Итог 2 5 2 4 2 3 4" xfId="36429"/>
    <cellStyle name="Итог 2 5 2 4 2 3 5" xfId="36430"/>
    <cellStyle name="Итог 2 5 2 4 2 3 6" xfId="36431"/>
    <cellStyle name="Итог 2 5 2 4 2 3 7" xfId="36432"/>
    <cellStyle name="Итог 2 5 2 4 2 4" xfId="36433"/>
    <cellStyle name="Итог 2 5 2 4 2 5" xfId="36434"/>
    <cellStyle name="Итог 2 5 2 4 2 6" xfId="36435"/>
    <cellStyle name="Итог 2 5 2 4 2 7" xfId="36436"/>
    <cellStyle name="Итог 2 5 2 4 2 8" xfId="36437"/>
    <cellStyle name="Итог 2 5 2 4 2 9" xfId="36438"/>
    <cellStyle name="Итог 2 5 2 4 3" xfId="36439"/>
    <cellStyle name="Итог 2 5 2 4 3 2" xfId="36440"/>
    <cellStyle name="Итог 2 5 2 4 3 3" xfId="36441"/>
    <cellStyle name="Итог 2 5 2 4 3 4" xfId="36442"/>
    <cellStyle name="Итог 2 5 2 4 3 5" xfId="36443"/>
    <cellStyle name="Итог 2 5 2 4 3 6" xfId="36444"/>
    <cellStyle name="Итог 2 5 2 4 3 7" xfId="36445"/>
    <cellStyle name="Итог 2 5 2 4 4" xfId="36446"/>
    <cellStyle name="Итог 2 5 2 4 4 2" xfId="36447"/>
    <cellStyle name="Итог 2 5 2 4 4 3" xfId="36448"/>
    <cellStyle name="Итог 2 5 2 4 4 4" xfId="36449"/>
    <cellStyle name="Итог 2 5 2 4 4 5" xfId="36450"/>
    <cellStyle name="Итог 2 5 2 4 4 6" xfId="36451"/>
    <cellStyle name="Итог 2 5 2 4 4 7" xfId="36452"/>
    <cellStyle name="Итог 2 5 2 4 5" xfId="36453"/>
    <cellStyle name="Итог 2 5 2 4 6" xfId="36454"/>
    <cellStyle name="Итог 2 5 2 4 7" xfId="36455"/>
    <cellStyle name="Итог 2 5 2 4 8" xfId="36456"/>
    <cellStyle name="Итог 2 5 2 4 9" xfId="36457"/>
    <cellStyle name="Итог 2 5 2 5" xfId="36458"/>
    <cellStyle name="Итог 2 5 2 5 10" xfId="36459"/>
    <cellStyle name="Итог 2 5 2 5 11" xfId="36460"/>
    <cellStyle name="Итог 2 5 2 5 12" xfId="36461"/>
    <cellStyle name="Итог 2 5 2 5 13" xfId="36462"/>
    <cellStyle name="Итог 2 5 2 5 14" xfId="36463"/>
    <cellStyle name="Итог 2 5 2 5 2" xfId="36464"/>
    <cellStyle name="Итог 2 5 2 5 2 10" xfId="36465"/>
    <cellStyle name="Итог 2 5 2 5 2 2" xfId="36466"/>
    <cellStyle name="Итог 2 5 2 5 2 2 2" xfId="36467"/>
    <cellStyle name="Итог 2 5 2 5 2 2 3" xfId="36468"/>
    <cellStyle name="Итог 2 5 2 5 2 2 4" xfId="36469"/>
    <cellStyle name="Итог 2 5 2 5 2 2 5" xfId="36470"/>
    <cellStyle name="Итог 2 5 2 5 2 2 6" xfId="36471"/>
    <cellStyle name="Итог 2 5 2 5 2 2 7" xfId="36472"/>
    <cellStyle name="Итог 2 5 2 5 2 3" xfId="36473"/>
    <cellStyle name="Итог 2 5 2 5 2 3 2" xfId="36474"/>
    <cellStyle name="Итог 2 5 2 5 2 3 3" xfId="36475"/>
    <cellStyle name="Итог 2 5 2 5 2 3 4" xfId="36476"/>
    <cellStyle name="Итог 2 5 2 5 2 3 5" xfId="36477"/>
    <cellStyle name="Итог 2 5 2 5 2 3 6" xfId="36478"/>
    <cellStyle name="Итог 2 5 2 5 2 3 7" xfId="36479"/>
    <cellStyle name="Итог 2 5 2 5 2 4" xfId="36480"/>
    <cellStyle name="Итог 2 5 2 5 2 5" xfId="36481"/>
    <cellStyle name="Итог 2 5 2 5 2 6" xfId="36482"/>
    <cellStyle name="Итог 2 5 2 5 2 7" xfId="36483"/>
    <cellStyle name="Итог 2 5 2 5 2 8" xfId="36484"/>
    <cellStyle name="Итог 2 5 2 5 2 9" xfId="36485"/>
    <cellStyle name="Итог 2 5 2 5 3" xfId="36486"/>
    <cellStyle name="Итог 2 5 2 5 3 2" xfId="36487"/>
    <cellStyle name="Итог 2 5 2 5 3 3" xfId="36488"/>
    <cellStyle name="Итог 2 5 2 5 3 4" xfId="36489"/>
    <cellStyle name="Итог 2 5 2 5 3 5" xfId="36490"/>
    <cellStyle name="Итог 2 5 2 5 3 6" xfId="36491"/>
    <cellStyle name="Итог 2 5 2 5 3 7" xfId="36492"/>
    <cellStyle name="Итог 2 5 2 5 4" xfId="36493"/>
    <cellStyle name="Итог 2 5 2 5 4 2" xfId="36494"/>
    <cellStyle name="Итог 2 5 2 5 4 3" xfId="36495"/>
    <cellStyle name="Итог 2 5 2 5 4 4" xfId="36496"/>
    <cellStyle name="Итог 2 5 2 5 4 5" xfId="36497"/>
    <cellStyle name="Итог 2 5 2 5 4 6" xfId="36498"/>
    <cellStyle name="Итог 2 5 2 5 4 7" xfId="36499"/>
    <cellStyle name="Итог 2 5 2 5 5" xfId="36500"/>
    <cellStyle name="Итог 2 5 2 5 6" xfId="36501"/>
    <cellStyle name="Итог 2 5 2 5 7" xfId="36502"/>
    <cellStyle name="Итог 2 5 2 5 8" xfId="36503"/>
    <cellStyle name="Итог 2 5 2 5 9" xfId="36504"/>
    <cellStyle name="Итог 2 5 2 6" xfId="36505"/>
    <cellStyle name="Итог 2 5 2 6 10" xfId="36506"/>
    <cellStyle name="Итог 2 5 2 6 2" xfId="36507"/>
    <cellStyle name="Итог 2 5 2 6 2 2" xfId="36508"/>
    <cellStyle name="Итог 2 5 2 6 2 3" xfId="36509"/>
    <cellStyle name="Итог 2 5 2 6 2 4" xfId="36510"/>
    <cellStyle name="Итог 2 5 2 6 2 5" xfId="36511"/>
    <cellStyle name="Итог 2 5 2 6 2 6" xfId="36512"/>
    <cellStyle name="Итог 2 5 2 6 2 7" xfId="36513"/>
    <cellStyle name="Итог 2 5 2 6 3" xfId="36514"/>
    <cellStyle name="Итог 2 5 2 6 3 2" xfId="36515"/>
    <cellStyle name="Итог 2 5 2 6 3 3" xfId="36516"/>
    <cellStyle name="Итог 2 5 2 6 3 4" xfId="36517"/>
    <cellStyle name="Итог 2 5 2 6 3 5" xfId="36518"/>
    <cellStyle name="Итог 2 5 2 6 3 6" xfId="36519"/>
    <cellStyle name="Итог 2 5 2 6 3 7" xfId="36520"/>
    <cellStyle name="Итог 2 5 2 6 4" xfId="36521"/>
    <cellStyle name="Итог 2 5 2 6 5" xfId="36522"/>
    <cellStyle name="Итог 2 5 2 6 6" xfId="36523"/>
    <cellStyle name="Итог 2 5 2 6 7" xfId="36524"/>
    <cellStyle name="Итог 2 5 2 6 8" xfId="36525"/>
    <cellStyle name="Итог 2 5 2 6 9" xfId="36526"/>
    <cellStyle name="Итог 2 5 2 7" xfId="36527"/>
    <cellStyle name="Итог 2 5 2 7 2" xfId="36528"/>
    <cellStyle name="Итог 2 5 2 7 3" xfId="36529"/>
    <cellStyle name="Итог 2 5 2 7 4" xfId="36530"/>
    <cellStyle name="Итог 2 5 2 7 5" xfId="36531"/>
    <cellStyle name="Итог 2 5 2 7 6" xfId="36532"/>
    <cellStyle name="Итог 2 5 2 7 7" xfId="36533"/>
    <cellStyle name="Итог 2 5 2 8" xfId="36534"/>
    <cellStyle name="Итог 2 5 2 8 2" xfId="36535"/>
    <cellStyle name="Итог 2 5 2 8 3" xfId="36536"/>
    <cellStyle name="Итог 2 5 2 8 4" xfId="36537"/>
    <cellStyle name="Итог 2 5 2 8 5" xfId="36538"/>
    <cellStyle name="Итог 2 5 2 8 6" xfId="36539"/>
    <cellStyle name="Итог 2 5 2 8 7" xfId="36540"/>
    <cellStyle name="Итог 2 5 2 9" xfId="36541"/>
    <cellStyle name="Итог 2 5 3" xfId="36542"/>
    <cellStyle name="Итог 2 5 3 10" xfId="36543"/>
    <cellStyle name="Итог 2 5 3 11" xfId="36544"/>
    <cellStyle name="Итог 2 5 3 12" xfId="36545"/>
    <cellStyle name="Итог 2 5 3 13" xfId="36546"/>
    <cellStyle name="Итог 2 5 3 14" xfId="36547"/>
    <cellStyle name="Итог 2 5 3 15" xfId="36548"/>
    <cellStyle name="Итог 2 5 3 2" xfId="36549"/>
    <cellStyle name="Итог 2 5 3 2 10" xfId="36550"/>
    <cellStyle name="Итог 2 5 3 2 11" xfId="36551"/>
    <cellStyle name="Итог 2 5 3 2 12" xfId="36552"/>
    <cellStyle name="Итог 2 5 3 2 13" xfId="36553"/>
    <cellStyle name="Итог 2 5 3 2 14" xfId="36554"/>
    <cellStyle name="Итог 2 5 3 2 2" xfId="36555"/>
    <cellStyle name="Итог 2 5 3 2 2 10" xfId="36556"/>
    <cellStyle name="Итог 2 5 3 2 2 2" xfId="36557"/>
    <cellStyle name="Итог 2 5 3 2 2 2 2" xfId="36558"/>
    <cellStyle name="Итог 2 5 3 2 2 2 3" xfId="36559"/>
    <cellStyle name="Итог 2 5 3 2 2 2 4" xfId="36560"/>
    <cellStyle name="Итог 2 5 3 2 2 2 5" xfId="36561"/>
    <cellStyle name="Итог 2 5 3 2 2 2 6" xfId="36562"/>
    <cellStyle name="Итог 2 5 3 2 2 2 7" xfId="36563"/>
    <cellStyle name="Итог 2 5 3 2 2 3" xfId="36564"/>
    <cellStyle name="Итог 2 5 3 2 2 3 2" xfId="36565"/>
    <cellStyle name="Итог 2 5 3 2 2 3 3" xfId="36566"/>
    <cellStyle name="Итог 2 5 3 2 2 3 4" xfId="36567"/>
    <cellStyle name="Итог 2 5 3 2 2 3 5" xfId="36568"/>
    <cellStyle name="Итог 2 5 3 2 2 3 6" xfId="36569"/>
    <cellStyle name="Итог 2 5 3 2 2 3 7" xfId="36570"/>
    <cellStyle name="Итог 2 5 3 2 2 4" xfId="36571"/>
    <cellStyle name="Итог 2 5 3 2 2 5" xfId="36572"/>
    <cellStyle name="Итог 2 5 3 2 2 6" xfId="36573"/>
    <cellStyle name="Итог 2 5 3 2 2 7" xfId="36574"/>
    <cellStyle name="Итог 2 5 3 2 2 8" xfId="36575"/>
    <cellStyle name="Итог 2 5 3 2 2 9" xfId="36576"/>
    <cellStyle name="Итог 2 5 3 2 3" xfId="36577"/>
    <cellStyle name="Итог 2 5 3 2 3 2" xfId="36578"/>
    <cellStyle name="Итог 2 5 3 2 3 3" xfId="36579"/>
    <cellStyle name="Итог 2 5 3 2 3 4" xfId="36580"/>
    <cellStyle name="Итог 2 5 3 2 3 5" xfId="36581"/>
    <cellStyle name="Итог 2 5 3 2 3 6" xfId="36582"/>
    <cellStyle name="Итог 2 5 3 2 3 7" xfId="36583"/>
    <cellStyle name="Итог 2 5 3 2 4" xfId="36584"/>
    <cellStyle name="Итог 2 5 3 2 4 2" xfId="36585"/>
    <cellStyle name="Итог 2 5 3 2 4 3" xfId="36586"/>
    <cellStyle name="Итог 2 5 3 2 4 4" xfId="36587"/>
    <cellStyle name="Итог 2 5 3 2 4 5" xfId="36588"/>
    <cellStyle name="Итог 2 5 3 2 4 6" xfId="36589"/>
    <cellStyle name="Итог 2 5 3 2 4 7" xfId="36590"/>
    <cellStyle name="Итог 2 5 3 2 5" xfId="36591"/>
    <cellStyle name="Итог 2 5 3 2 6" xfId="36592"/>
    <cellStyle name="Итог 2 5 3 2 7" xfId="36593"/>
    <cellStyle name="Итог 2 5 3 2 8" xfId="36594"/>
    <cellStyle name="Итог 2 5 3 2 9" xfId="36595"/>
    <cellStyle name="Итог 2 5 3 3" xfId="36596"/>
    <cellStyle name="Итог 2 5 3 3 10" xfId="36597"/>
    <cellStyle name="Итог 2 5 3 3 11" xfId="36598"/>
    <cellStyle name="Итог 2 5 3 3 12" xfId="36599"/>
    <cellStyle name="Итог 2 5 3 3 13" xfId="36600"/>
    <cellStyle name="Итог 2 5 3 3 14" xfId="36601"/>
    <cellStyle name="Итог 2 5 3 3 2" xfId="36602"/>
    <cellStyle name="Итог 2 5 3 3 2 10" xfId="36603"/>
    <cellStyle name="Итог 2 5 3 3 2 2" xfId="36604"/>
    <cellStyle name="Итог 2 5 3 3 2 2 2" xfId="36605"/>
    <cellStyle name="Итог 2 5 3 3 2 2 3" xfId="36606"/>
    <cellStyle name="Итог 2 5 3 3 2 2 4" xfId="36607"/>
    <cellStyle name="Итог 2 5 3 3 2 2 5" xfId="36608"/>
    <cellStyle name="Итог 2 5 3 3 2 2 6" xfId="36609"/>
    <cellStyle name="Итог 2 5 3 3 2 2 7" xfId="36610"/>
    <cellStyle name="Итог 2 5 3 3 2 3" xfId="36611"/>
    <cellStyle name="Итог 2 5 3 3 2 3 2" xfId="36612"/>
    <cellStyle name="Итог 2 5 3 3 2 3 3" xfId="36613"/>
    <cellStyle name="Итог 2 5 3 3 2 3 4" xfId="36614"/>
    <cellStyle name="Итог 2 5 3 3 2 3 5" xfId="36615"/>
    <cellStyle name="Итог 2 5 3 3 2 3 6" xfId="36616"/>
    <cellStyle name="Итог 2 5 3 3 2 3 7" xfId="36617"/>
    <cellStyle name="Итог 2 5 3 3 2 4" xfId="36618"/>
    <cellStyle name="Итог 2 5 3 3 2 5" xfId="36619"/>
    <cellStyle name="Итог 2 5 3 3 2 6" xfId="36620"/>
    <cellStyle name="Итог 2 5 3 3 2 7" xfId="36621"/>
    <cellStyle name="Итог 2 5 3 3 2 8" xfId="36622"/>
    <cellStyle name="Итог 2 5 3 3 2 9" xfId="36623"/>
    <cellStyle name="Итог 2 5 3 3 3" xfId="36624"/>
    <cellStyle name="Итог 2 5 3 3 3 2" xfId="36625"/>
    <cellStyle name="Итог 2 5 3 3 3 3" xfId="36626"/>
    <cellStyle name="Итог 2 5 3 3 3 4" xfId="36627"/>
    <cellStyle name="Итог 2 5 3 3 3 5" xfId="36628"/>
    <cellStyle name="Итог 2 5 3 3 3 6" xfId="36629"/>
    <cellStyle name="Итог 2 5 3 3 3 7" xfId="36630"/>
    <cellStyle name="Итог 2 5 3 3 4" xfId="36631"/>
    <cellStyle name="Итог 2 5 3 3 4 2" xfId="36632"/>
    <cellStyle name="Итог 2 5 3 3 4 3" xfId="36633"/>
    <cellStyle name="Итог 2 5 3 3 4 4" xfId="36634"/>
    <cellStyle name="Итог 2 5 3 3 4 5" xfId="36635"/>
    <cellStyle name="Итог 2 5 3 3 4 6" xfId="36636"/>
    <cellStyle name="Итог 2 5 3 3 4 7" xfId="36637"/>
    <cellStyle name="Итог 2 5 3 3 5" xfId="36638"/>
    <cellStyle name="Итог 2 5 3 3 6" xfId="36639"/>
    <cellStyle name="Итог 2 5 3 3 7" xfId="36640"/>
    <cellStyle name="Итог 2 5 3 3 8" xfId="36641"/>
    <cellStyle name="Итог 2 5 3 3 9" xfId="36642"/>
    <cellStyle name="Итог 2 5 3 4" xfId="36643"/>
    <cellStyle name="Итог 2 5 3 4 10" xfId="36644"/>
    <cellStyle name="Итог 2 5 3 4 11" xfId="36645"/>
    <cellStyle name="Итог 2 5 3 4 12" xfId="36646"/>
    <cellStyle name="Итог 2 5 3 4 13" xfId="36647"/>
    <cellStyle name="Итог 2 5 3 4 14" xfId="36648"/>
    <cellStyle name="Итог 2 5 3 4 2" xfId="36649"/>
    <cellStyle name="Итог 2 5 3 4 2 10" xfId="36650"/>
    <cellStyle name="Итог 2 5 3 4 2 2" xfId="36651"/>
    <cellStyle name="Итог 2 5 3 4 2 2 2" xfId="36652"/>
    <cellStyle name="Итог 2 5 3 4 2 2 3" xfId="36653"/>
    <cellStyle name="Итог 2 5 3 4 2 2 4" xfId="36654"/>
    <cellStyle name="Итог 2 5 3 4 2 2 5" xfId="36655"/>
    <cellStyle name="Итог 2 5 3 4 2 2 6" xfId="36656"/>
    <cellStyle name="Итог 2 5 3 4 2 2 7" xfId="36657"/>
    <cellStyle name="Итог 2 5 3 4 2 3" xfId="36658"/>
    <cellStyle name="Итог 2 5 3 4 2 3 2" xfId="36659"/>
    <cellStyle name="Итог 2 5 3 4 2 3 3" xfId="36660"/>
    <cellStyle name="Итог 2 5 3 4 2 3 4" xfId="36661"/>
    <cellStyle name="Итог 2 5 3 4 2 3 5" xfId="36662"/>
    <cellStyle name="Итог 2 5 3 4 2 3 6" xfId="36663"/>
    <cellStyle name="Итог 2 5 3 4 2 3 7" xfId="36664"/>
    <cellStyle name="Итог 2 5 3 4 2 4" xfId="36665"/>
    <cellStyle name="Итог 2 5 3 4 2 5" xfId="36666"/>
    <cellStyle name="Итог 2 5 3 4 2 6" xfId="36667"/>
    <cellStyle name="Итог 2 5 3 4 2 7" xfId="36668"/>
    <cellStyle name="Итог 2 5 3 4 2 8" xfId="36669"/>
    <cellStyle name="Итог 2 5 3 4 2 9" xfId="36670"/>
    <cellStyle name="Итог 2 5 3 4 3" xfId="36671"/>
    <cellStyle name="Итог 2 5 3 4 3 2" xfId="36672"/>
    <cellStyle name="Итог 2 5 3 4 3 3" xfId="36673"/>
    <cellStyle name="Итог 2 5 3 4 3 4" xfId="36674"/>
    <cellStyle name="Итог 2 5 3 4 3 5" xfId="36675"/>
    <cellStyle name="Итог 2 5 3 4 3 6" xfId="36676"/>
    <cellStyle name="Итог 2 5 3 4 3 7" xfId="36677"/>
    <cellStyle name="Итог 2 5 3 4 4" xfId="36678"/>
    <cellStyle name="Итог 2 5 3 4 4 2" xfId="36679"/>
    <cellStyle name="Итог 2 5 3 4 4 3" xfId="36680"/>
    <cellStyle name="Итог 2 5 3 4 4 4" xfId="36681"/>
    <cellStyle name="Итог 2 5 3 4 4 5" xfId="36682"/>
    <cellStyle name="Итог 2 5 3 4 4 6" xfId="36683"/>
    <cellStyle name="Итог 2 5 3 4 4 7" xfId="36684"/>
    <cellStyle name="Итог 2 5 3 4 5" xfId="36685"/>
    <cellStyle name="Итог 2 5 3 4 6" xfId="36686"/>
    <cellStyle name="Итог 2 5 3 4 7" xfId="36687"/>
    <cellStyle name="Итог 2 5 3 4 8" xfId="36688"/>
    <cellStyle name="Итог 2 5 3 4 9" xfId="36689"/>
    <cellStyle name="Итог 2 5 3 5" xfId="36690"/>
    <cellStyle name="Итог 2 5 3 5 10" xfId="36691"/>
    <cellStyle name="Итог 2 5 3 5 11" xfId="36692"/>
    <cellStyle name="Итог 2 5 3 5 12" xfId="36693"/>
    <cellStyle name="Итог 2 5 3 5 13" xfId="36694"/>
    <cellStyle name="Итог 2 5 3 5 14" xfId="36695"/>
    <cellStyle name="Итог 2 5 3 5 2" xfId="36696"/>
    <cellStyle name="Итог 2 5 3 5 2 10" xfId="36697"/>
    <cellStyle name="Итог 2 5 3 5 2 2" xfId="36698"/>
    <cellStyle name="Итог 2 5 3 5 2 2 2" xfId="36699"/>
    <cellStyle name="Итог 2 5 3 5 2 2 3" xfId="36700"/>
    <cellStyle name="Итог 2 5 3 5 2 2 4" xfId="36701"/>
    <cellStyle name="Итог 2 5 3 5 2 2 5" xfId="36702"/>
    <cellStyle name="Итог 2 5 3 5 2 2 6" xfId="36703"/>
    <cellStyle name="Итог 2 5 3 5 2 2 7" xfId="36704"/>
    <cellStyle name="Итог 2 5 3 5 2 3" xfId="36705"/>
    <cellStyle name="Итог 2 5 3 5 2 3 2" xfId="36706"/>
    <cellStyle name="Итог 2 5 3 5 2 3 3" xfId="36707"/>
    <cellStyle name="Итог 2 5 3 5 2 3 4" xfId="36708"/>
    <cellStyle name="Итог 2 5 3 5 2 3 5" xfId="36709"/>
    <cellStyle name="Итог 2 5 3 5 2 3 6" xfId="36710"/>
    <cellStyle name="Итог 2 5 3 5 2 3 7" xfId="36711"/>
    <cellStyle name="Итог 2 5 3 5 2 4" xfId="36712"/>
    <cellStyle name="Итог 2 5 3 5 2 5" xfId="36713"/>
    <cellStyle name="Итог 2 5 3 5 2 6" xfId="36714"/>
    <cellStyle name="Итог 2 5 3 5 2 7" xfId="36715"/>
    <cellStyle name="Итог 2 5 3 5 2 8" xfId="36716"/>
    <cellStyle name="Итог 2 5 3 5 2 9" xfId="36717"/>
    <cellStyle name="Итог 2 5 3 5 3" xfId="36718"/>
    <cellStyle name="Итог 2 5 3 5 3 2" xfId="36719"/>
    <cellStyle name="Итог 2 5 3 5 3 3" xfId="36720"/>
    <cellStyle name="Итог 2 5 3 5 3 4" xfId="36721"/>
    <cellStyle name="Итог 2 5 3 5 3 5" xfId="36722"/>
    <cellStyle name="Итог 2 5 3 5 3 6" xfId="36723"/>
    <cellStyle name="Итог 2 5 3 5 3 7" xfId="36724"/>
    <cellStyle name="Итог 2 5 3 5 4" xfId="36725"/>
    <cellStyle name="Итог 2 5 3 5 4 2" xfId="36726"/>
    <cellStyle name="Итог 2 5 3 5 4 3" xfId="36727"/>
    <cellStyle name="Итог 2 5 3 5 4 4" xfId="36728"/>
    <cellStyle name="Итог 2 5 3 5 4 5" xfId="36729"/>
    <cellStyle name="Итог 2 5 3 5 4 6" xfId="36730"/>
    <cellStyle name="Итог 2 5 3 5 4 7" xfId="36731"/>
    <cellStyle name="Итог 2 5 3 5 5" xfId="36732"/>
    <cellStyle name="Итог 2 5 3 5 6" xfId="36733"/>
    <cellStyle name="Итог 2 5 3 5 7" xfId="36734"/>
    <cellStyle name="Итог 2 5 3 5 8" xfId="36735"/>
    <cellStyle name="Итог 2 5 3 5 9" xfId="36736"/>
    <cellStyle name="Итог 2 5 3 6" xfId="36737"/>
    <cellStyle name="Итог 2 5 3 6 10" xfId="36738"/>
    <cellStyle name="Итог 2 5 3 6 2" xfId="36739"/>
    <cellStyle name="Итог 2 5 3 6 2 2" xfId="36740"/>
    <cellStyle name="Итог 2 5 3 6 2 3" xfId="36741"/>
    <cellStyle name="Итог 2 5 3 6 2 4" xfId="36742"/>
    <cellStyle name="Итог 2 5 3 6 2 5" xfId="36743"/>
    <cellStyle name="Итог 2 5 3 6 2 6" xfId="36744"/>
    <cellStyle name="Итог 2 5 3 6 2 7" xfId="36745"/>
    <cellStyle name="Итог 2 5 3 6 3" xfId="36746"/>
    <cellStyle name="Итог 2 5 3 6 3 2" xfId="36747"/>
    <cellStyle name="Итог 2 5 3 6 3 3" xfId="36748"/>
    <cellStyle name="Итог 2 5 3 6 3 4" xfId="36749"/>
    <cellStyle name="Итог 2 5 3 6 3 5" xfId="36750"/>
    <cellStyle name="Итог 2 5 3 6 3 6" xfId="36751"/>
    <cellStyle name="Итог 2 5 3 6 3 7" xfId="36752"/>
    <cellStyle name="Итог 2 5 3 6 4" xfId="36753"/>
    <cellStyle name="Итог 2 5 3 6 5" xfId="36754"/>
    <cellStyle name="Итог 2 5 3 6 6" xfId="36755"/>
    <cellStyle name="Итог 2 5 3 6 7" xfId="36756"/>
    <cellStyle name="Итог 2 5 3 6 8" xfId="36757"/>
    <cellStyle name="Итог 2 5 3 6 9" xfId="36758"/>
    <cellStyle name="Итог 2 5 3 7" xfId="36759"/>
    <cellStyle name="Итог 2 5 3 7 2" xfId="36760"/>
    <cellStyle name="Итог 2 5 3 7 3" xfId="36761"/>
    <cellStyle name="Итог 2 5 3 7 4" xfId="36762"/>
    <cellStyle name="Итог 2 5 3 7 5" xfId="36763"/>
    <cellStyle name="Итог 2 5 3 7 6" xfId="36764"/>
    <cellStyle name="Итог 2 5 3 7 7" xfId="36765"/>
    <cellStyle name="Итог 2 5 3 8" xfId="36766"/>
    <cellStyle name="Итог 2 5 3 8 2" xfId="36767"/>
    <cellStyle name="Итог 2 5 3 8 3" xfId="36768"/>
    <cellStyle name="Итог 2 5 3 8 4" xfId="36769"/>
    <cellStyle name="Итог 2 5 3 8 5" xfId="36770"/>
    <cellStyle name="Итог 2 5 3 8 6" xfId="36771"/>
    <cellStyle name="Итог 2 5 3 8 7" xfId="36772"/>
    <cellStyle name="Итог 2 5 3 9" xfId="36773"/>
    <cellStyle name="Итог 2 5 4" xfId="36774"/>
    <cellStyle name="Итог 2 5 4 10" xfId="36775"/>
    <cellStyle name="Итог 2 5 4 11" xfId="36776"/>
    <cellStyle name="Итог 2 5 4 12" xfId="36777"/>
    <cellStyle name="Итог 2 5 4 13" xfId="36778"/>
    <cellStyle name="Итог 2 5 4 14" xfId="36779"/>
    <cellStyle name="Итог 2 5 4 15" xfId="36780"/>
    <cellStyle name="Итог 2 5 4 2" xfId="36781"/>
    <cellStyle name="Итог 2 5 4 2 10" xfId="36782"/>
    <cellStyle name="Итог 2 5 4 2 11" xfId="36783"/>
    <cellStyle name="Итог 2 5 4 2 12" xfId="36784"/>
    <cellStyle name="Итог 2 5 4 2 13" xfId="36785"/>
    <cellStyle name="Итог 2 5 4 2 14" xfId="36786"/>
    <cellStyle name="Итог 2 5 4 2 2" xfId="36787"/>
    <cellStyle name="Итог 2 5 4 2 2 10" xfId="36788"/>
    <cellStyle name="Итог 2 5 4 2 2 2" xfId="36789"/>
    <cellStyle name="Итог 2 5 4 2 2 2 2" xfId="36790"/>
    <cellStyle name="Итог 2 5 4 2 2 2 3" xfId="36791"/>
    <cellStyle name="Итог 2 5 4 2 2 2 4" xfId="36792"/>
    <cellStyle name="Итог 2 5 4 2 2 2 5" xfId="36793"/>
    <cellStyle name="Итог 2 5 4 2 2 2 6" xfId="36794"/>
    <cellStyle name="Итог 2 5 4 2 2 2 7" xfId="36795"/>
    <cellStyle name="Итог 2 5 4 2 2 3" xfId="36796"/>
    <cellStyle name="Итог 2 5 4 2 2 3 2" xfId="36797"/>
    <cellStyle name="Итог 2 5 4 2 2 3 3" xfId="36798"/>
    <cellStyle name="Итог 2 5 4 2 2 3 4" xfId="36799"/>
    <cellStyle name="Итог 2 5 4 2 2 3 5" xfId="36800"/>
    <cellStyle name="Итог 2 5 4 2 2 3 6" xfId="36801"/>
    <cellStyle name="Итог 2 5 4 2 2 3 7" xfId="36802"/>
    <cellStyle name="Итог 2 5 4 2 2 4" xfId="36803"/>
    <cellStyle name="Итог 2 5 4 2 2 5" xfId="36804"/>
    <cellStyle name="Итог 2 5 4 2 2 6" xfId="36805"/>
    <cellStyle name="Итог 2 5 4 2 2 7" xfId="36806"/>
    <cellStyle name="Итог 2 5 4 2 2 8" xfId="36807"/>
    <cellStyle name="Итог 2 5 4 2 2 9" xfId="36808"/>
    <cellStyle name="Итог 2 5 4 2 3" xfId="36809"/>
    <cellStyle name="Итог 2 5 4 2 3 2" xfId="36810"/>
    <cellStyle name="Итог 2 5 4 2 3 3" xfId="36811"/>
    <cellStyle name="Итог 2 5 4 2 3 4" xfId="36812"/>
    <cellStyle name="Итог 2 5 4 2 3 5" xfId="36813"/>
    <cellStyle name="Итог 2 5 4 2 3 6" xfId="36814"/>
    <cellStyle name="Итог 2 5 4 2 3 7" xfId="36815"/>
    <cellStyle name="Итог 2 5 4 2 4" xfId="36816"/>
    <cellStyle name="Итог 2 5 4 2 4 2" xfId="36817"/>
    <cellStyle name="Итог 2 5 4 2 4 3" xfId="36818"/>
    <cellStyle name="Итог 2 5 4 2 4 4" xfId="36819"/>
    <cellStyle name="Итог 2 5 4 2 4 5" xfId="36820"/>
    <cellStyle name="Итог 2 5 4 2 4 6" xfId="36821"/>
    <cellStyle name="Итог 2 5 4 2 4 7" xfId="36822"/>
    <cellStyle name="Итог 2 5 4 2 5" xfId="36823"/>
    <cellStyle name="Итог 2 5 4 2 6" xfId="36824"/>
    <cellStyle name="Итог 2 5 4 2 7" xfId="36825"/>
    <cellStyle name="Итог 2 5 4 2 8" xfId="36826"/>
    <cellStyle name="Итог 2 5 4 2 9" xfId="36827"/>
    <cellStyle name="Итог 2 5 4 3" xfId="36828"/>
    <cellStyle name="Итог 2 5 4 3 10" xfId="36829"/>
    <cellStyle name="Итог 2 5 4 3 11" xfId="36830"/>
    <cellStyle name="Итог 2 5 4 3 12" xfId="36831"/>
    <cellStyle name="Итог 2 5 4 3 13" xfId="36832"/>
    <cellStyle name="Итог 2 5 4 3 14" xfId="36833"/>
    <cellStyle name="Итог 2 5 4 3 2" xfId="36834"/>
    <cellStyle name="Итог 2 5 4 3 2 10" xfId="36835"/>
    <cellStyle name="Итог 2 5 4 3 2 2" xfId="36836"/>
    <cellStyle name="Итог 2 5 4 3 2 2 2" xfId="36837"/>
    <cellStyle name="Итог 2 5 4 3 2 2 3" xfId="36838"/>
    <cellStyle name="Итог 2 5 4 3 2 2 4" xfId="36839"/>
    <cellStyle name="Итог 2 5 4 3 2 2 5" xfId="36840"/>
    <cellStyle name="Итог 2 5 4 3 2 2 6" xfId="36841"/>
    <cellStyle name="Итог 2 5 4 3 2 2 7" xfId="36842"/>
    <cellStyle name="Итог 2 5 4 3 2 3" xfId="36843"/>
    <cellStyle name="Итог 2 5 4 3 2 3 2" xfId="36844"/>
    <cellStyle name="Итог 2 5 4 3 2 3 3" xfId="36845"/>
    <cellStyle name="Итог 2 5 4 3 2 3 4" xfId="36846"/>
    <cellStyle name="Итог 2 5 4 3 2 3 5" xfId="36847"/>
    <cellStyle name="Итог 2 5 4 3 2 3 6" xfId="36848"/>
    <cellStyle name="Итог 2 5 4 3 2 3 7" xfId="36849"/>
    <cellStyle name="Итог 2 5 4 3 2 4" xfId="36850"/>
    <cellStyle name="Итог 2 5 4 3 2 5" xfId="36851"/>
    <cellStyle name="Итог 2 5 4 3 2 6" xfId="36852"/>
    <cellStyle name="Итог 2 5 4 3 2 7" xfId="36853"/>
    <cellStyle name="Итог 2 5 4 3 2 8" xfId="36854"/>
    <cellStyle name="Итог 2 5 4 3 2 9" xfId="36855"/>
    <cellStyle name="Итог 2 5 4 3 3" xfId="36856"/>
    <cellStyle name="Итог 2 5 4 3 3 2" xfId="36857"/>
    <cellStyle name="Итог 2 5 4 3 3 3" xfId="36858"/>
    <cellStyle name="Итог 2 5 4 3 3 4" xfId="36859"/>
    <cellStyle name="Итог 2 5 4 3 3 5" xfId="36860"/>
    <cellStyle name="Итог 2 5 4 3 3 6" xfId="36861"/>
    <cellStyle name="Итог 2 5 4 3 3 7" xfId="36862"/>
    <cellStyle name="Итог 2 5 4 3 4" xfId="36863"/>
    <cellStyle name="Итог 2 5 4 3 4 2" xfId="36864"/>
    <cellStyle name="Итог 2 5 4 3 4 3" xfId="36865"/>
    <cellStyle name="Итог 2 5 4 3 4 4" xfId="36866"/>
    <cellStyle name="Итог 2 5 4 3 4 5" xfId="36867"/>
    <cellStyle name="Итог 2 5 4 3 4 6" xfId="36868"/>
    <cellStyle name="Итог 2 5 4 3 4 7" xfId="36869"/>
    <cellStyle name="Итог 2 5 4 3 5" xfId="36870"/>
    <cellStyle name="Итог 2 5 4 3 6" xfId="36871"/>
    <cellStyle name="Итог 2 5 4 3 7" xfId="36872"/>
    <cellStyle name="Итог 2 5 4 3 8" xfId="36873"/>
    <cellStyle name="Итог 2 5 4 3 9" xfId="36874"/>
    <cellStyle name="Итог 2 5 4 4" xfId="36875"/>
    <cellStyle name="Итог 2 5 4 4 10" xfId="36876"/>
    <cellStyle name="Итог 2 5 4 4 11" xfId="36877"/>
    <cellStyle name="Итог 2 5 4 4 12" xfId="36878"/>
    <cellStyle name="Итог 2 5 4 4 13" xfId="36879"/>
    <cellStyle name="Итог 2 5 4 4 14" xfId="36880"/>
    <cellStyle name="Итог 2 5 4 4 2" xfId="36881"/>
    <cellStyle name="Итог 2 5 4 4 2 10" xfId="36882"/>
    <cellStyle name="Итог 2 5 4 4 2 2" xfId="36883"/>
    <cellStyle name="Итог 2 5 4 4 2 2 2" xfId="36884"/>
    <cellStyle name="Итог 2 5 4 4 2 2 3" xfId="36885"/>
    <cellStyle name="Итог 2 5 4 4 2 2 4" xfId="36886"/>
    <cellStyle name="Итог 2 5 4 4 2 2 5" xfId="36887"/>
    <cellStyle name="Итог 2 5 4 4 2 2 6" xfId="36888"/>
    <cellStyle name="Итог 2 5 4 4 2 2 7" xfId="36889"/>
    <cellStyle name="Итог 2 5 4 4 2 3" xfId="36890"/>
    <cellStyle name="Итог 2 5 4 4 2 3 2" xfId="36891"/>
    <cellStyle name="Итог 2 5 4 4 2 3 3" xfId="36892"/>
    <cellStyle name="Итог 2 5 4 4 2 3 4" xfId="36893"/>
    <cellStyle name="Итог 2 5 4 4 2 3 5" xfId="36894"/>
    <cellStyle name="Итог 2 5 4 4 2 3 6" xfId="36895"/>
    <cellStyle name="Итог 2 5 4 4 2 3 7" xfId="36896"/>
    <cellStyle name="Итог 2 5 4 4 2 4" xfId="36897"/>
    <cellStyle name="Итог 2 5 4 4 2 5" xfId="36898"/>
    <cellStyle name="Итог 2 5 4 4 2 6" xfId="36899"/>
    <cellStyle name="Итог 2 5 4 4 2 7" xfId="36900"/>
    <cellStyle name="Итог 2 5 4 4 2 8" xfId="36901"/>
    <cellStyle name="Итог 2 5 4 4 2 9" xfId="36902"/>
    <cellStyle name="Итог 2 5 4 4 3" xfId="36903"/>
    <cellStyle name="Итог 2 5 4 4 3 2" xfId="36904"/>
    <cellStyle name="Итог 2 5 4 4 3 3" xfId="36905"/>
    <cellStyle name="Итог 2 5 4 4 3 4" xfId="36906"/>
    <cellStyle name="Итог 2 5 4 4 3 5" xfId="36907"/>
    <cellStyle name="Итог 2 5 4 4 3 6" xfId="36908"/>
    <cellStyle name="Итог 2 5 4 4 3 7" xfId="36909"/>
    <cellStyle name="Итог 2 5 4 4 4" xfId="36910"/>
    <cellStyle name="Итог 2 5 4 4 4 2" xfId="36911"/>
    <cellStyle name="Итог 2 5 4 4 4 3" xfId="36912"/>
    <cellStyle name="Итог 2 5 4 4 4 4" xfId="36913"/>
    <cellStyle name="Итог 2 5 4 4 4 5" xfId="36914"/>
    <cellStyle name="Итог 2 5 4 4 4 6" xfId="36915"/>
    <cellStyle name="Итог 2 5 4 4 4 7" xfId="36916"/>
    <cellStyle name="Итог 2 5 4 4 5" xfId="36917"/>
    <cellStyle name="Итог 2 5 4 4 6" xfId="36918"/>
    <cellStyle name="Итог 2 5 4 4 7" xfId="36919"/>
    <cellStyle name="Итог 2 5 4 4 8" xfId="36920"/>
    <cellStyle name="Итог 2 5 4 4 9" xfId="36921"/>
    <cellStyle name="Итог 2 5 4 5" xfId="36922"/>
    <cellStyle name="Итог 2 5 4 5 10" xfId="36923"/>
    <cellStyle name="Итог 2 5 4 5 11" xfId="36924"/>
    <cellStyle name="Итог 2 5 4 5 12" xfId="36925"/>
    <cellStyle name="Итог 2 5 4 5 13" xfId="36926"/>
    <cellStyle name="Итог 2 5 4 5 14" xfId="36927"/>
    <cellStyle name="Итог 2 5 4 5 2" xfId="36928"/>
    <cellStyle name="Итог 2 5 4 5 2 10" xfId="36929"/>
    <cellStyle name="Итог 2 5 4 5 2 2" xfId="36930"/>
    <cellStyle name="Итог 2 5 4 5 2 2 2" xfId="36931"/>
    <cellStyle name="Итог 2 5 4 5 2 2 3" xfId="36932"/>
    <cellStyle name="Итог 2 5 4 5 2 2 4" xfId="36933"/>
    <cellStyle name="Итог 2 5 4 5 2 2 5" xfId="36934"/>
    <cellStyle name="Итог 2 5 4 5 2 2 6" xfId="36935"/>
    <cellStyle name="Итог 2 5 4 5 2 2 7" xfId="36936"/>
    <cellStyle name="Итог 2 5 4 5 2 3" xfId="36937"/>
    <cellStyle name="Итог 2 5 4 5 2 3 2" xfId="36938"/>
    <cellStyle name="Итог 2 5 4 5 2 3 3" xfId="36939"/>
    <cellStyle name="Итог 2 5 4 5 2 3 4" xfId="36940"/>
    <cellStyle name="Итог 2 5 4 5 2 3 5" xfId="36941"/>
    <cellStyle name="Итог 2 5 4 5 2 3 6" xfId="36942"/>
    <cellStyle name="Итог 2 5 4 5 2 3 7" xfId="36943"/>
    <cellStyle name="Итог 2 5 4 5 2 4" xfId="36944"/>
    <cellStyle name="Итог 2 5 4 5 2 5" xfId="36945"/>
    <cellStyle name="Итог 2 5 4 5 2 6" xfId="36946"/>
    <cellStyle name="Итог 2 5 4 5 2 7" xfId="36947"/>
    <cellStyle name="Итог 2 5 4 5 2 8" xfId="36948"/>
    <cellStyle name="Итог 2 5 4 5 2 9" xfId="36949"/>
    <cellStyle name="Итог 2 5 4 5 3" xfId="36950"/>
    <cellStyle name="Итог 2 5 4 5 3 2" xfId="36951"/>
    <cellStyle name="Итог 2 5 4 5 3 3" xfId="36952"/>
    <cellStyle name="Итог 2 5 4 5 3 4" xfId="36953"/>
    <cellStyle name="Итог 2 5 4 5 3 5" xfId="36954"/>
    <cellStyle name="Итог 2 5 4 5 3 6" xfId="36955"/>
    <cellStyle name="Итог 2 5 4 5 3 7" xfId="36956"/>
    <cellStyle name="Итог 2 5 4 5 4" xfId="36957"/>
    <cellStyle name="Итог 2 5 4 5 4 2" xfId="36958"/>
    <cellStyle name="Итог 2 5 4 5 4 3" xfId="36959"/>
    <cellStyle name="Итог 2 5 4 5 4 4" xfId="36960"/>
    <cellStyle name="Итог 2 5 4 5 4 5" xfId="36961"/>
    <cellStyle name="Итог 2 5 4 5 4 6" xfId="36962"/>
    <cellStyle name="Итог 2 5 4 5 4 7" xfId="36963"/>
    <cellStyle name="Итог 2 5 4 5 5" xfId="36964"/>
    <cellStyle name="Итог 2 5 4 5 6" xfId="36965"/>
    <cellStyle name="Итог 2 5 4 5 7" xfId="36966"/>
    <cellStyle name="Итог 2 5 4 5 8" xfId="36967"/>
    <cellStyle name="Итог 2 5 4 5 9" xfId="36968"/>
    <cellStyle name="Итог 2 5 4 6" xfId="36969"/>
    <cellStyle name="Итог 2 5 4 6 10" xfId="36970"/>
    <cellStyle name="Итог 2 5 4 6 2" xfId="36971"/>
    <cellStyle name="Итог 2 5 4 6 2 2" xfId="36972"/>
    <cellStyle name="Итог 2 5 4 6 2 3" xfId="36973"/>
    <cellStyle name="Итог 2 5 4 6 2 4" xfId="36974"/>
    <cellStyle name="Итог 2 5 4 6 2 5" xfId="36975"/>
    <cellStyle name="Итог 2 5 4 6 2 6" xfId="36976"/>
    <cellStyle name="Итог 2 5 4 6 2 7" xfId="36977"/>
    <cellStyle name="Итог 2 5 4 6 3" xfId="36978"/>
    <cellStyle name="Итог 2 5 4 6 3 2" xfId="36979"/>
    <cellStyle name="Итог 2 5 4 6 3 3" xfId="36980"/>
    <cellStyle name="Итог 2 5 4 6 3 4" xfId="36981"/>
    <cellStyle name="Итог 2 5 4 6 3 5" xfId="36982"/>
    <cellStyle name="Итог 2 5 4 6 3 6" xfId="36983"/>
    <cellStyle name="Итог 2 5 4 6 3 7" xfId="36984"/>
    <cellStyle name="Итог 2 5 4 6 4" xfId="36985"/>
    <cellStyle name="Итог 2 5 4 6 5" xfId="36986"/>
    <cellStyle name="Итог 2 5 4 6 6" xfId="36987"/>
    <cellStyle name="Итог 2 5 4 6 7" xfId="36988"/>
    <cellStyle name="Итог 2 5 4 6 8" xfId="36989"/>
    <cellStyle name="Итог 2 5 4 6 9" xfId="36990"/>
    <cellStyle name="Итог 2 5 4 7" xfId="36991"/>
    <cellStyle name="Итог 2 5 4 7 2" xfId="36992"/>
    <cellStyle name="Итог 2 5 4 7 3" xfId="36993"/>
    <cellStyle name="Итог 2 5 4 7 4" xfId="36994"/>
    <cellStyle name="Итог 2 5 4 7 5" xfId="36995"/>
    <cellStyle name="Итог 2 5 4 7 6" xfId="36996"/>
    <cellStyle name="Итог 2 5 4 7 7" xfId="36997"/>
    <cellStyle name="Итог 2 5 4 8" xfId="36998"/>
    <cellStyle name="Итог 2 5 4 8 2" xfId="36999"/>
    <cellStyle name="Итог 2 5 4 8 3" xfId="37000"/>
    <cellStyle name="Итог 2 5 4 8 4" xfId="37001"/>
    <cellStyle name="Итог 2 5 4 8 5" xfId="37002"/>
    <cellStyle name="Итог 2 5 4 8 6" xfId="37003"/>
    <cellStyle name="Итог 2 5 4 8 7" xfId="37004"/>
    <cellStyle name="Итог 2 5 4 9" xfId="37005"/>
    <cellStyle name="Итог 2 5 5" xfId="37006"/>
    <cellStyle name="Итог 2 5 5 10" xfId="37007"/>
    <cellStyle name="Итог 2 5 5 11" xfId="37008"/>
    <cellStyle name="Итог 2 5 5 12" xfId="37009"/>
    <cellStyle name="Итог 2 5 5 13" xfId="37010"/>
    <cellStyle name="Итог 2 5 5 14" xfId="37011"/>
    <cellStyle name="Итог 2 5 5 2" xfId="37012"/>
    <cellStyle name="Итог 2 5 5 2 10" xfId="37013"/>
    <cellStyle name="Итог 2 5 5 2 2" xfId="37014"/>
    <cellStyle name="Итог 2 5 5 2 2 2" xfId="37015"/>
    <cellStyle name="Итог 2 5 5 2 2 3" xfId="37016"/>
    <cellStyle name="Итог 2 5 5 2 2 4" xfId="37017"/>
    <cellStyle name="Итог 2 5 5 2 2 5" xfId="37018"/>
    <cellStyle name="Итог 2 5 5 2 2 6" xfId="37019"/>
    <cellStyle name="Итог 2 5 5 2 2 7" xfId="37020"/>
    <cellStyle name="Итог 2 5 5 2 3" xfId="37021"/>
    <cellStyle name="Итог 2 5 5 2 3 2" xfId="37022"/>
    <cellStyle name="Итог 2 5 5 2 3 3" xfId="37023"/>
    <cellStyle name="Итог 2 5 5 2 3 4" xfId="37024"/>
    <cellStyle name="Итог 2 5 5 2 3 5" xfId="37025"/>
    <cellStyle name="Итог 2 5 5 2 3 6" xfId="37026"/>
    <cellStyle name="Итог 2 5 5 2 3 7" xfId="37027"/>
    <cellStyle name="Итог 2 5 5 2 4" xfId="37028"/>
    <cellStyle name="Итог 2 5 5 2 5" xfId="37029"/>
    <cellStyle name="Итог 2 5 5 2 6" xfId="37030"/>
    <cellStyle name="Итог 2 5 5 2 7" xfId="37031"/>
    <cellStyle name="Итог 2 5 5 2 8" xfId="37032"/>
    <cellStyle name="Итог 2 5 5 2 9" xfId="37033"/>
    <cellStyle name="Итог 2 5 5 3" xfId="37034"/>
    <cellStyle name="Итог 2 5 5 3 2" xfId="37035"/>
    <cellStyle name="Итог 2 5 5 3 3" xfId="37036"/>
    <cellStyle name="Итог 2 5 5 3 4" xfId="37037"/>
    <cellStyle name="Итог 2 5 5 3 5" xfId="37038"/>
    <cellStyle name="Итог 2 5 5 3 6" xfId="37039"/>
    <cellStyle name="Итог 2 5 5 3 7" xfId="37040"/>
    <cellStyle name="Итог 2 5 5 4" xfId="37041"/>
    <cellStyle name="Итог 2 5 5 4 2" xfId="37042"/>
    <cellStyle name="Итог 2 5 5 4 3" xfId="37043"/>
    <cellStyle name="Итог 2 5 5 4 4" xfId="37044"/>
    <cellStyle name="Итог 2 5 5 4 5" xfId="37045"/>
    <cellStyle name="Итог 2 5 5 4 6" xfId="37046"/>
    <cellStyle name="Итог 2 5 5 4 7" xfId="37047"/>
    <cellStyle name="Итог 2 5 5 5" xfId="37048"/>
    <cellStyle name="Итог 2 5 5 6" xfId="37049"/>
    <cellStyle name="Итог 2 5 5 7" xfId="37050"/>
    <cellStyle name="Итог 2 5 5 8" xfId="37051"/>
    <cellStyle name="Итог 2 5 5 9" xfId="37052"/>
    <cellStyle name="Итог 2 5 6" xfId="37053"/>
    <cellStyle name="Итог 2 5 6 10" xfId="37054"/>
    <cellStyle name="Итог 2 5 6 2" xfId="37055"/>
    <cellStyle name="Итог 2 5 6 2 2" xfId="37056"/>
    <cellStyle name="Итог 2 5 6 2 3" xfId="37057"/>
    <cellStyle name="Итог 2 5 6 2 4" xfId="37058"/>
    <cellStyle name="Итог 2 5 6 2 5" xfId="37059"/>
    <cellStyle name="Итог 2 5 6 2 6" xfId="37060"/>
    <cellStyle name="Итог 2 5 6 2 7" xfId="37061"/>
    <cellStyle name="Итог 2 5 6 3" xfId="37062"/>
    <cellStyle name="Итог 2 5 6 3 2" xfId="37063"/>
    <cellStyle name="Итог 2 5 6 3 3" xfId="37064"/>
    <cellStyle name="Итог 2 5 6 3 4" xfId="37065"/>
    <cellStyle name="Итог 2 5 6 3 5" xfId="37066"/>
    <cellStyle name="Итог 2 5 6 3 6" xfId="37067"/>
    <cellStyle name="Итог 2 5 6 3 7" xfId="37068"/>
    <cellStyle name="Итог 2 5 6 4" xfId="37069"/>
    <cellStyle name="Итог 2 5 6 5" xfId="37070"/>
    <cellStyle name="Итог 2 5 6 6" xfId="37071"/>
    <cellStyle name="Итог 2 5 6 7" xfId="37072"/>
    <cellStyle name="Итог 2 5 6 8" xfId="37073"/>
    <cellStyle name="Итог 2 5 6 9" xfId="37074"/>
    <cellStyle name="Итог 2 5 7" xfId="37075"/>
    <cellStyle name="Итог 2 5 7 2" xfId="37076"/>
    <cellStyle name="Итог 2 5 7 3" xfId="37077"/>
    <cellStyle name="Итог 2 5 7 4" xfId="37078"/>
    <cellStyle name="Итог 2 5 7 5" xfId="37079"/>
    <cellStyle name="Итог 2 5 7 6" xfId="37080"/>
    <cellStyle name="Итог 2 5 7 7" xfId="37081"/>
    <cellStyle name="Итог 2 5 8" xfId="37082"/>
    <cellStyle name="Итог 2 5 8 2" xfId="37083"/>
    <cellStyle name="Итог 2 5 8 3" xfId="37084"/>
    <cellStyle name="Итог 2 5 8 4" xfId="37085"/>
    <cellStyle name="Итог 2 5 8 5" xfId="37086"/>
    <cellStyle name="Итог 2 5 8 6" xfId="37087"/>
    <cellStyle name="Итог 2 5 8 7" xfId="37088"/>
    <cellStyle name="Итог 2 5 9" xfId="37089"/>
    <cellStyle name="Итог 2 6" xfId="37090"/>
    <cellStyle name="Итог 2 6 10" xfId="37091"/>
    <cellStyle name="Итог 2 6 11" xfId="37092"/>
    <cellStyle name="Итог 2 6 12" xfId="37093"/>
    <cellStyle name="Итог 2 6 13" xfId="37094"/>
    <cellStyle name="Итог 2 6 14" xfId="37095"/>
    <cellStyle name="Итог 2 6 15" xfId="37096"/>
    <cellStyle name="Итог 2 6 16" xfId="37097"/>
    <cellStyle name="Итог 2 6 17" xfId="37098"/>
    <cellStyle name="Итог 2 6 2" xfId="37099"/>
    <cellStyle name="Итог 2 6 2 10" xfId="37100"/>
    <cellStyle name="Итог 2 6 2 11" xfId="37101"/>
    <cellStyle name="Итог 2 6 2 12" xfId="37102"/>
    <cellStyle name="Итог 2 6 2 13" xfId="37103"/>
    <cellStyle name="Итог 2 6 2 14" xfId="37104"/>
    <cellStyle name="Итог 2 6 2 2" xfId="37105"/>
    <cellStyle name="Итог 2 6 2 2 10" xfId="37106"/>
    <cellStyle name="Итог 2 6 2 2 2" xfId="37107"/>
    <cellStyle name="Итог 2 6 2 2 2 2" xfId="37108"/>
    <cellStyle name="Итог 2 6 2 2 2 3" xfId="37109"/>
    <cellStyle name="Итог 2 6 2 2 2 4" xfId="37110"/>
    <cellStyle name="Итог 2 6 2 2 2 5" xfId="37111"/>
    <cellStyle name="Итог 2 6 2 2 2 6" xfId="37112"/>
    <cellStyle name="Итог 2 6 2 2 2 7" xfId="37113"/>
    <cellStyle name="Итог 2 6 2 2 3" xfId="37114"/>
    <cellStyle name="Итог 2 6 2 2 3 2" xfId="37115"/>
    <cellStyle name="Итог 2 6 2 2 3 3" xfId="37116"/>
    <cellStyle name="Итог 2 6 2 2 3 4" xfId="37117"/>
    <cellStyle name="Итог 2 6 2 2 3 5" xfId="37118"/>
    <cellStyle name="Итог 2 6 2 2 3 6" xfId="37119"/>
    <cellStyle name="Итог 2 6 2 2 3 7" xfId="37120"/>
    <cellStyle name="Итог 2 6 2 2 4" xfId="37121"/>
    <cellStyle name="Итог 2 6 2 2 5" xfId="37122"/>
    <cellStyle name="Итог 2 6 2 2 6" xfId="37123"/>
    <cellStyle name="Итог 2 6 2 2 7" xfId="37124"/>
    <cellStyle name="Итог 2 6 2 2 8" xfId="37125"/>
    <cellStyle name="Итог 2 6 2 2 9" xfId="37126"/>
    <cellStyle name="Итог 2 6 2 3" xfId="37127"/>
    <cellStyle name="Итог 2 6 2 3 2" xfId="37128"/>
    <cellStyle name="Итог 2 6 2 3 3" xfId="37129"/>
    <cellStyle name="Итог 2 6 2 3 4" xfId="37130"/>
    <cellStyle name="Итог 2 6 2 3 5" xfId="37131"/>
    <cellStyle name="Итог 2 6 2 3 6" xfId="37132"/>
    <cellStyle name="Итог 2 6 2 3 7" xfId="37133"/>
    <cellStyle name="Итог 2 6 2 4" xfId="37134"/>
    <cellStyle name="Итог 2 6 2 4 2" xfId="37135"/>
    <cellStyle name="Итог 2 6 2 4 3" xfId="37136"/>
    <cellStyle name="Итог 2 6 2 4 4" xfId="37137"/>
    <cellStyle name="Итог 2 6 2 4 5" xfId="37138"/>
    <cellStyle name="Итог 2 6 2 4 6" xfId="37139"/>
    <cellStyle name="Итог 2 6 2 4 7" xfId="37140"/>
    <cellStyle name="Итог 2 6 2 5" xfId="37141"/>
    <cellStyle name="Итог 2 6 2 6" xfId="37142"/>
    <cellStyle name="Итог 2 6 2 7" xfId="37143"/>
    <cellStyle name="Итог 2 6 2 8" xfId="37144"/>
    <cellStyle name="Итог 2 6 2 9" xfId="37145"/>
    <cellStyle name="Итог 2 6 3" xfId="37146"/>
    <cellStyle name="Итог 2 6 3 10" xfId="37147"/>
    <cellStyle name="Итог 2 6 3 11" xfId="37148"/>
    <cellStyle name="Итог 2 6 3 12" xfId="37149"/>
    <cellStyle name="Итог 2 6 3 13" xfId="37150"/>
    <cellStyle name="Итог 2 6 3 14" xfId="37151"/>
    <cellStyle name="Итог 2 6 3 2" xfId="37152"/>
    <cellStyle name="Итог 2 6 3 2 10" xfId="37153"/>
    <cellStyle name="Итог 2 6 3 2 2" xfId="37154"/>
    <cellStyle name="Итог 2 6 3 2 2 2" xfId="37155"/>
    <cellStyle name="Итог 2 6 3 2 2 3" xfId="37156"/>
    <cellStyle name="Итог 2 6 3 2 2 4" xfId="37157"/>
    <cellStyle name="Итог 2 6 3 2 2 5" xfId="37158"/>
    <cellStyle name="Итог 2 6 3 2 2 6" xfId="37159"/>
    <cellStyle name="Итог 2 6 3 2 2 7" xfId="37160"/>
    <cellStyle name="Итог 2 6 3 2 3" xfId="37161"/>
    <cellStyle name="Итог 2 6 3 2 3 2" xfId="37162"/>
    <cellStyle name="Итог 2 6 3 2 3 3" xfId="37163"/>
    <cellStyle name="Итог 2 6 3 2 3 4" xfId="37164"/>
    <cellStyle name="Итог 2 6 3 2 3 5" xfId="37165"/>
    <cellStyle name="Итог 2 6 3 2 3 6" xfId="37166"/>
    <cellStyle name="Итог 2 6 3 2 3 7" xfId="37167"/>
    <cellStyle name="Итог 2 6 3 2 4" xfId="37168"/>
    <cellStyle name="Итог 2 6 3 2 5" xfId="37169"/>
    <cellStyle name="Итог 2 6 3 2 6" xfId="37170"/>
    <cellStyle name="Итог 2 6 3 2 7" xfId="37171"/>
    <cellStyle name="Итог 2 6 3 2 8" xfId="37172"/>
    <cellStyle name="Итог 2 6 3 2 9" xfId="37173"/>
    <cellStyle name="Итог 2 6 3 3" xfId="37174"/>
    <cellStyle name="Итог 2 6 3 3 2" xfId="37175"/>
    <cellStyle name="Итог 2 6 3 3 3" xfId="37176"/>
    <cellStyle name="Итог 2 6 3 3 4" xfId="37177"/>
    <cellStyle name="Итог 2 6 3 3 5" xfId="37178"/>
    <cellStyle name="Итог 2 6 3 3 6" xfId="37179"/>
    <cellStyle name="Итог 2 6 3 3 7" xfId="37180"/>
    <cellStyle name="Итог 2 6 3 4" xfId="37181"/>
    <cellStyle name="Итог 2 6 3 4 2" xfId="37182"/>
    <cellStyle name="Итог 2 6 3 4 3" xfId="37183"/>
    <cellStyle name="Итог 2 6 3 4 4" xfId="37184"/>
    <cellStyle name="Итог 2 6 3 4 5" xfId="37185"/>
    <cellStyle name="Итог 2 6 3 4 6" xfId="37186"/>
    <cellStyle name="Итог 2 6 3 4 7" xfId="37187"/>
    <cellStyle name="Итог 2 6 3 5" xfId="37188"/>
    <cellStyle name="Итог 2 6 3 6" xfId="37189"/>
    <cellStyle name="Итог 2 6 3 7" xfId="37190"/>
    <cellStyle name="Итог 2 6 3 8" xfId="37191"/>
    <cellStyle name="Итог 2 6 3 9" xfId="37192"/>
    <cellStyle name="Итог 2 6 4" xfId="37193"/>
    <cellStyle name="Итог 2 6 4 10" xfId="37194"/>
    <cellStyle name="Итог 2 6 4 11" xfId="37195"/>
    <cellStyle name="Итог 2 6 4 12" xfId="37196"/>
    <cellStyle name="Итог 2 6 4 13" xfId="37197"/>
    <cellStyle name="Итог 2 6 4 14" xfId="37198"/>
    <cellStyle name="Итог 2 6 4 2" xfId="37199"/>
    <cellStyle name="Итог 2 6 4 2 10" xfId="37200"/>
    <cellStyle name="Итог 2 6 4 2 2" xfId="37201"/>
    <cellStyle name="Итог 2 6 4 2 2 2" xfId="37202"/>
    <cellStyle name="Итог 2 6 4 2 2 3" xfId="37203"/>
    <cellStyle name="Итог 2 6 4 2 2 4" xfId="37204"/>
    <cellStyle name="Итог 2 6 4 2 2 5" xfId="37205"/>
    <cellStyle name="Итог 2 6 4 2 2 6" xfId="37206"/>
    <cellStyle name="Итог 2 6 4 2 2 7" xfId="37207"/>
    <cellStyle name="Итог 2 6 4 2 3" xfId="37208"/>
    <cellStyle name="Итог 2 6 4 2 3 2" xfId="37209"/>
    <cellStyle name="Итог 2 6 4 2 3 3" xfId="37210"/>
    <cellStyle name="Итог 2 6 4 2 3 4" xfId="37211"/>
    <cellStyle name="Итог 2 6 4 2 3 5" xfId="37212"/>
    <cellStyle name="Итог 2 6 4 2 3 6" xfId="37213"/>
    <cellStyle name="Итог 2 6 4 2 3 7" xfId="37214"/>
    <cellStyle name="Итог 2 6 4 2 4" xfId="37215"/>
    <cellStyle name="Итог 2 6 4 2 5" xfId="37216"/>
    <cellStyle name="Итог 2 6 4 2 6" xfId="37217"/>
    <cellStyle name="Итог 2 6 4 2 7" xfId="37218"/>
    <cellStyle name="Итог 2 6 4 2 8" xfId="37219"/>
    <cellStyle name="Итог 2 6 4 2 9" xfId="37220"/>
    <cellStyle name="Итог 2 6 4 3" xfId="37221"/>
    <cellStyle name="Итог 2 6 4 3 2" xfId="37222"/>
    <cellStyle name="Итог 2 6 4 3 3" xfId="37223"/>
    <cellStyle name="Итог 2 6 4 3 4" xfId="37224"/>
    <cellStyle name="Итог 2 6 4 3 5" xfId="37225"/>
    <cellStyle name="Итог 2 6 4 3 6" xfId="37226"/>
    <cellStyle name="Итог 2 6 4 3 7" xfId="37227"/>
    <cellStyle name="Итог 2 6 4 4" xfId="37228"/>
    <cellStyle name="Итог 2 6 4 4 2" xfId="37229"/>
    <cellStyle name="Итог 2 6 4 4 3" xfId="37230"/>
    <cellStyle name="Итог 2 6 4 4 4" xfId="37231"/>
    <cellStyle name="Итог 2 6 4 4 5" xfId="37232"/>
    <cellStyle name="Итог 2 6 4 4 6" xfId="37233"/>
    <cellStyle name="Итог 2 6 4 4 7" xfId="37234"/>
    <cellStyle name="Итог 2 6 4 5" xfId="37235"/>
    <cellStyle name="Итог 2 6 4 6" xfId="37236"/>
    <cellStyle name="Итог 2 6 4 7" xfId="37237"/>
    <cellStyle name="Итог 2 6 4 8" xfId="37238"/>
    <cellStyle name="Итог 2 6 4 9" xfId="37239"/>
    <cellStyle name="Итог 2 6 5" xfId="37240"/>
    <cellStyle name="Итог 2 6 5 10" xfId="37241"/>
    <cellStyle name="Итог 2 6 5 11" xfId="37242"/>
    <cellStyle name="Итог 2 6 5 12" xfId="37243"/>
    <cellStyle name="Итог 2 6 5 13" xfId="37244"/>
    <cellStyle name="Итог 2 6 5 14" xfId="37245"/>
    <cellStyle name="Итог 2 6 5 2" xfId="37246"/>
    <cellStyle name="Итог 2 6 5 2 10" xfId="37247"/>
    <cellStyle name="Итог 2 6 5 2 2" xfId="37248"/>
    <cellStyle name="Итог 2 6 5 2 2 2" xfId="37249"/>
    <cellStyle name="Итог 2 6 5 2 2 3" xfId="37250"/>
    <cellStyle name="Итог 2 6 5 2 2 4" xfId="37251"/>
    <cellStyle name="Итог 2 6 5 2 2 5" xfId="37252"/>
    <cellStyle name="Итог 2 6 5 2 2 6" xfId="37253"/>
    <cellStyle name="Итог 2 6 5 2 2 7" xfId="37254"/>
    <cellStyle name="Итог 2 6 5 2 3" xfId="37255"/>
    <cellStyle name="Итог 2 6 5 2 3 2" xfId="37256"/>
    <cellStyle name="Итог 2 6 5 2 3 3" xfId="37257"/>
    <cellStyle name="Итог 2 6 5 2 3 4" xfId="37258"/>
    <cellStyle name="Итог 2 6 5 2 3 5" xfId="37259"/>
    <cellStyle name="Итог 2 6 5 2 3 6" xfId="37260"/>
    <cellStyle name="Итог 2 6 5 2 3 7" xfId="37261"/>
    <cellStyle name="Итог 2 6 5 2 4" xfId="37262"/>
    <cellStyle name="Итог 2 6 5 2 5" xfId="37263"/>
    <cellStyle name="Итог 2 6 5 2 6" xfId="37264"/>
    <cellStyle name="Итог 2 6 5 2 7" xfId="37265"/>
    <cellStyle name="Итог 2 6 5 2 8" xfId="37266"/>
    <cellStyle name="Итог 2 6 5 2 9" xfId="37267"/>
    <cellStyle name="Итог 2 6 5 3" xfId="37268"/>
    <cellStyle name="Итог 2 6 5 3 2" xfId="37269"/>
    <cellStyle name="Итог 2 6 5 3 3" xfId="37270"/>
    <cellStyle name="Итог 2 6 5 3 4" xfId="37271"/>
    <cellStyle name="Итог 2 6 5 3 5" xfId="37272"/>
    <cellStyle name="Итог 2 6 5 3 6" xfId="37273"/>
    <cellStyle name="Итог 2 6 5 3 7" xfId="37274"/>
    <cellStyle name="Итог 2 6 5 4" xfId="37275"/>
    <cellStyle name="Итог 2 6 5 4 2" xfId="37276"/>
    <cellStyle name="Итог 2 6 5 4 3" xfId="37277"/>
    <cellStyle name="Итог 2 6 5 4 4" xfId="37278"/>
    <cellStyle name="Итог 2 6 5 4 5" xfId="37279"/>
    <cellStyle name="Итог 2 6 5 4 6" xfId="37280"/>
    <cellStyle name="Итог 2 6 5 4 7" xfId="37281"/>
    <cellStyle name="Итог 2 6 5 5" xfId="37282"/>
    <cellStyle name="Итог 2 6 5 6" xfId="37283"/>
    <cellStyle name="Итог 2 6 5 7" xfId="37284"/>
    <cellStyle name="Итог 2 6 5 8" xfId="37285"/>
    <cellStyle name="Итог 2 6 5 9" xfId="37286"/>
    <cellStyle name="Итог 2 6 6" xfId="37287"/>
    <cellStyle name="Итог 2 6 6 10" xfId="37288"/>
    <cellStyle name="Итог 2 6 6 2" xfId="37289"/>
    <cellStyle name="Итог 2 6 6 2 2" xfId="37290"/>
    <cellStyle name="Итог 2 6 6 2 3" xfId="37291"/>
    <cellStyle name="Итог 2 6 6 2 4" xfId="37292"/>
    <cellStyle name="Итог 2 6 6 2 5" xfId="37293"/>
    <cellStyle name="Итог 2 6 6 2 6" xfId="37294"/>
    <cellStyle name="Итог 2 6 6 2 7" xfId="37295"/>
    <cellStyle name="Итог 2 6 6 3" xfId="37296"/>
    <cellStyle name="Итог 2 6 6 3 2" xfId="37297"/>
    <cellStyle name="Итог 2 6 6 3 3" xfId="37298"/>
    <cellStyle name="Итог 2 6 6 3 4" xfId="37299"/>
    <cellStyle name="Итог 2 6 6 3 5" xfId="37300"/>
    <cellStyle name="Итог 2 6 6 3 6" xfId="37301"/>
    <cellStyle name="Итог 2 6 6 3 7" xfId="37302"/>
    <cellStyle name="Итог 2 6 6 4" xfId="37303"/>
    <cellStyle name="Итог 2 6 6 5" xfId="37304"/>
    <cellStyle name="Итог 2 6 6 6" xfId="37305"/>
    <cellStyle name="Итог 2 6 6 7" xfId="37306"/>
    <cellStyle name="Итог 2 6 6 8" xfId="37307"/>
    <cellStyle name="Итог 2 6 6 9" xfId="37308"/>
    <cellStyle name="Итог 2 6 7" xfId="37309"/>
    <cellStyle name="Итог 2 6 7 2" xfId="37310"/>
    <cellStyle name="Итог 2 6 7 3" xfId="37311"/>
    <cellStyle name="Итог 2 6 7 4" xfId="37312"/>
    <cellStyle name="Итог 2 6 7 5" xfId="37313"/>
    <cellStyle name="Итог 2 6 7 6" xfId="37314"/>
    <cellStyle name="Итог 2 6 7 7" xfId="37315"/>
    <cellStyle name="Итог 2 6 8" xfId="37316"/>
    <cellStyle name="Итог 2 6 8 2" xfId="37317"/>
    <cellStyle name="Итог 2 6 8 3" xfId="37318"/>
    <cellStyle name="Итог 2 6 8 4" xfId="37319"/>
    <cellStyle name="Итог 2 6 8 5" xfId="37320"/>
    <cellStyle name="Итог 2 6 8 6" xfId="37321"/>
    <cellStyle name="Итог 2 6 8 7" xfId="37322"/>
    <cellStyle name="Итог 2 6 9" xfId="37323"/>
    <cellStyle name="Итог 2 7" xfId="37324"/>
    <cellStyle name="Итог 2 7 10" xfId="37325"/>
    <cellStyle name="Итог 2 7 11" xfId="37326"/>
    <cellStyle name="Итог 2 7 12" xfId="37327"/>
    <cellStyle name="Итог 2 7 13" xfId="37328"/>
    <cellStyle name="Итог 2 7 14" xfId="37329"/>
    <cellStyle name="Итог 2 7 15" xfId="37330"/>
    <cellStyle name="Итог 2 7 2" xfId="37331"/>
    <cellStyle name="Итог 2 7 2 10" xfId="37332"/>
    <cellStyle name="Итог 2 7 2 11" xfId="37333"/>
    <cellStyle name="Итог 2 7 2 12" xfId="37334"/>
    <cellStyle name="Итог 2 7 2 13" xfId="37335"/>
    <cellStyle name="Итог 2 7 2 14" xfId="37336"/>
    <cellStyle name="Итог 2 7 2 2" xfId="37337"/>
    <cellStyle name="Итог 2 7 2 2 10" xfId="37338"/>
    <cellStyle name="Итог 2 7 2 2 2" xfId="37339"/>
    <cellStyle name="Итог 2 7 2 2 2 2" xfId="37340"/>
    <cellStyle name="Итог 2 7 2 2 2 3" xfId="37341"/>
    <cellStyle name="Итог 2 7 2 2 2 4" xfId="37342"/>
    <cellStyle name="Итог 2 7 2 2 2 5" xfId="37343"/>
    <cellStyle name="Итог 2 7 2 2 2 6" xfId="37344"/>
    <cellStyle name="Итог 2 7 2 2 2 7" xfId="37345"/>
    <cellStyle name="Итог 2 7 2 2 3" xfId="37346"/>
    <cellStyle name="Итог 2 7 2 2 3 2" xfId="37347"/>
    <cellStyle name="Итог 2 7 2 2 3 3" xfId="37348"/>
    <cellStyle name="Итог 2 7 2 2 3 4" xfId="37349"/>
    <cellStyle name="Итог 2 7 2 2 3 5" xfId="37350"/>
    <cellStyle name="Итог 2 7 2 2 3 6" xfId="37351"/>
    <cellStyle name="Итог 2 7 2 2 3 7" xfId="37352"/>
    <cellStyle name="Итог 2 7 2 2 4" xfId="37353"/>
    <cellStyle name="Итог 2 7 2 2 5" xfId="37354"/>
    <cellStyle name="Итог 2 7 2 2 6" xfId="37355"/>
    <cellStyle name="Итог 2 7 2 2 7" xfId="37356"/>
    <cellStyle name="Итог 2 7 2 2 8" xfId="37357"/>
    <cellStyle name="Итог 2 7 2 2 9" xfId="37358"/>
    <cellStyle name="Итог 2 7 2 3" xfId="37359"/>
    <cellStyle name="Итог 2 7 2 3 2" xfId="37360"/>
    <cellStyle name="Итог 2 7 2 3 3" xfId="37361"/>
    <cellStyle name="Итог 2 7 2 3 4" xfId="37362"/>
    <cellStyle name="Итог 2 7 2 3 5" xfId="37363"/>
    <cellStyle name="Итог 2 7 2 3 6" xfId="37364"/>
    <cellStyle name="Итог 2 7 2 3 7" xfId="37365"/>
    <cellStyle name="Итог 2 7 2 4" xfId="37366"/>
    <cellStyle name="Итог 2 7 2 4 2" xfId="37367"/>
    <cellStyle name="Итог 2 7 2 4 3" xfId="37368"/>
    <cellStyle name="Итог 2 7 2 4 4" xfId="37369"/>
    <cellStyle name="Итог 2 7 2 4 5" xfId="37370"/>
    <cellStyle name="Итог 2 7 2 4 6" xfId="37371"/>
    <cellStyle name="Итог 2 7 2 4 7" xfId="37372"/>
    <cellStyle name="Итог 2 7 2 5" xfId="37373"/>
    <cellStyle name="Итог 2 7 2 6" xfId="37374"/>
    <cellStyle name="Итог 2 7 2 7" xfId="37375"/>
    <cellStyle name="Итог 2 7 2 8" xfId="37376"/>
    <cellStyle name="Итог 2 7 2 9" xfId="37377"/>
    <cellStyle name="Итог 2 7 3" xfId="37378"/>
    <cellStyle name="Итог 2 7 3 10" xfId="37379"/>
    <cellStyle name="Итог 2 7 3 11" xfId="37380"/>
    <cellStyle name="Итог 2 7 3 12" xfId="37381"/>
    <cellStyle name="Итог 2 7 3 13" xfId="37382"/>
    <cellStyle name="Итог 2 7 3 14" xfId="37383"/>
    <cellStyle name="Итог 2 7 3 2" xfId="37384"/>
    <cellStyle name="Итог 2 7 3 2 10" xfId="37385"/>
    <cellStyle name="Итог 2 7 3 2 2" xfId="37386"/>
    <cellStyle name="Итог 2 7 3 2 2 2" xfId="37387"/>
    <cellStyle name="Итог 2 7 3 2 2 3" xfId="37388"/>
    <cellStyle name="Итог 2 7 3 2 2 4" xfId="37389"/>
    <cellStyle name="Итог 2 7 3 2 2 5" xfId="37390"/>
    <cellStyle name="Итог 2 7 3 2 2 6" xfId="37391"/>
    <cellStyle name="Итог 2 7 3 2 2 7" xfId="37392"/>
    <cellStyle name="Итог 2 7 3 2 3" xfId="37393"/>
    <cellStyle name="Итог 2 7 3 2 3 2" xfId="37394"/>
    <cellStyle name="Итог 2 7 3 2 3 3" xfId="37395"/>
    <cellStyle name="Итог 2 7 3 2 3 4" xfId="37396"/>
    <cellStyle name="Итог 2 7 3 2 3 5" xfId="37397"/>
    <cellStyle name="Итог 2 7 3 2 3 6" xfId="37398"/>
    <cellStyle name="Итог 2 7 3 2 3 7" xfId="37399"/>
    <cellStyle name="Итог 2 7 3 2 4" xfId="37400"/>
    <cellStyle name="Итог 2 7 3 2 5" xfId="37401"/>
    <cellStyle name="Итог 2 7 3 2 6" xfId="37402"/>
    <cellStyle name="Итог 2 7 3 2 7" xfId="37403"/>
    <cellStyle name="Итог 2 7 3 2 8" xfId="37404"/>
    <cellStyle name="Итог 2 7 3 2 9" xfId="37405"/>
    <cellStyle name="Итог 2 7 3 3" xfId="37406"/>
    <cellStyle name="Итог 2 7 3 3 2" xfId="37407"/>
    <cellStyle name="Итог 2 7 3 3 3" xfId="37408"/>
    <cellStyle name="Итог 2 7 3 3 4" xfId="37409"/>
    <cellStyle name="Итог 2 7 3 3 5" xfId="37410"/>
    <cellStyle name="Итог 2 7 3 3 6" xfId="37411"/>
    <cellStyle name="Итог 2 7 3 3 7" xfId="37412"/>
    <cellStyle name="Итог 2 7 3 4" xfId="37413"/>
    <cellStyle name="Итог 2 7 3 4 2" xfId="37414"/>
    <cellStyle name="Итог 2 7 3 4 3" xfId="37415"/>
    <cellStyle name="Итог 2 7 3 4 4" xfId="37416"/>
    <cellStyle name="Итог 2 7 3 4 5" xfId="37417"/>
    <cellStyle name="Итог 2 7 3 4 6" xfId="37418"/>
    <cellStyle name="Итог 2 7 3 4 7" xfId="37419"/>
    <cellStyle name="Итог 2 7 3 5" xfId="37420"/>
    <cellStyle name="Итог 2 7 3 6" xfId="37421"/>
    <cellStyle name="Итог 2 7 3 7" xfId="37422"/>
    <cellStyle name="Итог 2 7 3 8" xfId="37423"/>
    <cellStyle name="Итог 2 7 3 9" xfId="37424"/>
    <cellStyle name="Итог 2 7 4" xfId="37425"/>
    <cellStyle name="Итог 2 7 4 10" xfId="37426"/>
    <cellStyle name="Итог 2 7 4 11" xfId="37427"/>
    <cellStyle name="Итог 2 7 4 12" xfId="37428"/>
    <cellStyle name="Итог 2 7 4 13" xfId="37429"/>
    <cellStyle name="Итог 2 7 4 14" xfId="37430"/>
    <cellStyle name="Итог 2 7 4 2" xfId="37431"/>
    <cellStyle name="Итог 2 7 4 2 10" xfId="37432"/>
    <cellStyle name="Итог 2 7 4 2 2" xfId="37433"/>
    <cellStyle name="Итог 2 7 4 2 2 2" xfId="37434"/>
    <cellStyle name="Итог 2 7 4 2 2 3" xfId="37435"/>
    <cellStyle name="Итог 2 7 4 2 2 4" xfId="37436"/>
    <cellStyle name="Итог 2 7 4 2 2 5" xfId="37437"/>
    <cellStyle name="Итог 2 7 4 2 2 6" xfId="37438"/>
    <cellStyle name="Итог 2 7 4 2 2 7" xfId="37439"/>
    <cellStyle name="Итог 2 7 4 2 3" xfId="37440"/>
    <cellStyle name="Итог 2 7 4 2 3 2" xfId="37441"/>
    <cellStyle name="Итог 2 7 4 2 3 3" xfId="37442"/>
    <cellStyle name="Итог 2 7 4 2 3 4" xfId="37443"/>
    <cellStyle name="Итог 2 7 4 2 3 5" xfId="37444"/>
    <cellStyle name="Итог 2 7 4 2 3 6" xfId="37445"/>
    <cellStyle name="Итог 2 7 4 2 3 7" xfId="37446"/>
    <cellStyle name="Итог 2 7 4 2 4" xfId="37447"/>
    <cellStyle name="Итог 2 7 4 2 5" xfId="37448"/>
    <cellStyle name="Итог 2 7 4 2 6" xfId="37449"/>
    <cellStyle name="Итог 2 7 4 2 7" xfId="37450"/>
    <cellStyle name="Итог 2 7 4 2 8" xfId="37451"/>
    <cellStyle name="Итог 2 7 4 2 9" xfId="37452"/>
    <cellStyle name="Итог 2 7 4 3" xfId="37453"/>
    <cellStyle name="Итог 2 7 4 3 2" xfId="37454"/>
    <cellStyle name="Итог 2 7 4 3 3" xfId="37455"/>
    <cellStyle name="Итог 2 7 4 3 4" xfId="37456"/>
    <cellStyle name="Итог 2 7 4 3 5" xfId="37457"/>
    <cellStyle name="Итог 2 7 4 3 6" xfId="37458"/>
    <cellStyle name="Итог 2 7 4 3 7" xfId="37459"/>
    <cellStyle name="Итог 2 7 4 4" xfId="37460"/>
    <cellStyle name="Итог 2 7 4 4 2" xfId="37461"/>
    <cellStyle name="Итог 2 7 4 4 3" xfId="37462"/>
    <cellStyle name="Итог 2 7 4 4 4" xfId="37463"/>
    <cellStyle name="Итог 2 7 4 4 5" xfId="37464"/>
    <cellStyle name="Итог 2 7 4 4 6" xfId="37465"/>
    <cellStyle name="Итог 2 7 4 4 7" xfId="37466"/>
    <cellStyle name="Итог 2 7 4 5" xfId="37467"/>
    <cellStyle name="Итог 2 7 4 6" xfId="37468"/>
    <cellStyle name="Итог 2 7 4 7" xfId="37469"/>
    <cellStyle name="Итог 2 7 4 8" xfId="37470"/>
    <cellStyle name="Итог 2 7 4 9" xfId="37471"/>
    <cellStyle name="Итог 2 7 5" xfId="37472"/>
    <cellStyle name="Итог 2 7 5 10" xfId="37473"/>
    <cellStyle name="Итог 2 7 5 11" xfId="37474"/>
    <cellStyle name="Итог 2 7 5 12" xfId="37475"/>
    <cellStyle name="Итог 2 7 5 13" xfId="37476"/>
    <cellStyle name="Итог 2 7 5 14" xfId="37477"/>
    <cellStyle name="Итог 2 7 5 2" xfId="37478"/>
    <cellStyle name="Итог 2 7 5 2 10" xfId="37479"/>
    <cellStyle name="Итог 2 7 5 2 2" xfId="37480"/>
    <cellStyle name="Итог 2 7 5 2 2 2" xfId="37481"/>
    <cellStyle name="Итог 2 7 5 2 2 3" xfId="37482"/>
    <cellStyle name="Итог 2 7 5 2 2 4" xfId="37483"/>
    <cellStyle name="Итог 2 7 5 2 2 5" xfId="37484"/>
    <cellStyle name="Итог 2 7 5 2 2 6" xfId="37485"/>
    <cellStyle name="Итог 2 7 5 2 2 7" xfId="37486"/>
    <cellStyle name="Итог 2 7 5 2 3" xfId="37487"/>
    <cellStyle name="Итог 2 7 5 2 3 2" xfId="37488"/>
    <cellStyle name="Итог 2 7 5 2 3 3" xfId="37489"/>
    <cellStyle name="Итог 2 7 5 2 3 4" xfId="37490"/>
    <cellStyle name="Итог 2 7 5 2 3 5" xfId="37491"/>
    <cellStyle name="Итог 2 7 5 2 3 6" xfId="37492"/>
    <cellStyle name="Итог 2 7 5 2 3 7" xfId="37493"/>
    <cellStyle name="Итог 2 7 5 2 4" xfId="37494"/>
    <cellStyle name="Итог 2 7 5 2 5" xfId="37495"/>
    <cellStyle name="Итог 2 7 5 2 6" xfId="37496"/>
    <cellStyle name="Итог 2 7 5 2 7" xfId="37497"/>
    <cellStyle name="Итог 2 7 5 2 8" xfId="37498"/>
    <cellStyle name="Итог 2 7 5 2 9" xfId="37499"/>
    <cellStyle name="Итог 2 7 5 3" xfId="37500"/>
    <cellStyle name="Итог 2 7 5 3 2" xfId="37501"/>
    <cellStyle name="Итог 2 7 5 3 3" xfId="37502"/>
    <cellStyle name="Итог 2 7 5 3 4" xfId="37503"/>
    <cellStyle name="Итог 2 7 5 3 5" xfId="37504"/>
    <cellStyle name="Итог 2 7 5 3 6" xfId="37505"/>
    <cellStyle name="Итог 2 7 5 3 7" xfId="37506"/>
    <cellStyle name="Итог 2 7 5 4" xfId="37507"/>
    <cellStyle name="Итог 2 7 5 4 2" xfId="37508"/>
    <cellStyle name="Итог 2 7 5 4 3" xfId="37509"/>
    <cellStyle name="Итог 2 7 5 4 4" xfId="37510"/>
    <cellStyle name="Итог 2 7 5 4 5" xfId="37511"/>
    <cellStyle name="Итог 2 7 5 4 6" xfId="37512"/>
    <cellStyle name="Итог 2 7 5 4 7" xfId="37513"/>
    <cellStyle name="Итог 2 7 5 5" xfId="37514"/>
    <cellStyle name="Итог 2 7 5 6" xfId="37515"/>
    <cellStyle name="Итог 2 7 5 7" xfId="37516"/>
    <cellStyle name="Итог 2 7 5 8" xfId="37517"/>
    <cellStyle name="Итог 2 7 5 9" xfId="37518"/>
    <cellStyle name="Итог 2 7 6" xfId="37519"/>
    <cellStyle name="Итог 2 7 6 10" xfId="37520"/>
    <cellStyle name="Итог 2 7 6 2" xfId="37521"/>
    <cellStyle name="Итог 2 7 6 2 2" xfId="37522"/>
    <cellStyle name="Итог 2 7 6 2 3" xfId="37523"/>
    <cellStyle name="Итог 2 7 6 2 4" xfId="37524"/>
    <cellStyle name="Итог 2 7 6 2 5" xfId="37525"/>
    <cellStyle name="Итог 2 7 6 2 6" xfId="37526"/>
    <cellStyle name="Итог 2 7 6 2 7" xfId="37527"/>
    <cellStyle name="Итог 2 7 6 3" xfId="37528"/>
    <cellStyle name="Итог 2 7 6 3 2" xfId="37529"/>
    <cellStyle name="Итог 2 7 6 3 3" xfId="37530"/>
    <cellStyle name="Итог 2 7 6 3 4" xfId="37531"/>
    <cellStyle name="Итог 2 7 6 3 5" xfId="37532"/>
    <cellStyle name="Итог 2 7 6 3 6" xfId="37533"/>
    <cellStyle name="Итог 2 7 6 3 7" xfId="37534"/>
    <cellStyle name="Итог 2 7 6 4" xfId="37535"/>
    <cellStyle name="Итог 2 7 6 5" xfId="37536"/>
    <cellStyle name="Итог 2 7 6 6" xfId="37537"/>
    <cellStyle name="Итог 2 7 6 7" xfId="37538"/>
    <cellStyle name="Итог 2 7 6 8" xfId="37539"/>
    <cellStyle name="Итог 2 7 6 9" xfId="37540"/>
    <cellStyle name="Итог 2 7 7" xfId="37541"/>
    <cellStyle name="Итог 2 7 7 2" xfId="37542"/>
    <cellStyle name="Итог 2 7 7 3" xfId="37543"/>
    <cellStyle name="Итог 2 7 7 4" xfId="37544"/>
    <cellStyle name="Итог 2 7 7 5" xfId="37545"/>
    <cellStyle name="Итог 2 7 7 6" xfId="37546"/>
    <cellStyle name="Итог 2 7 7 7" xfId="37547"/>
    <cellStyle name="Итог 2 7 8" xfId="37548"/>
    <cellStyle name="Итог 2 7 8 2" xfId="37549"/>
    <cellStyle name="Итог 2 7 8 3" xfId="37550"/>
    <cellStyle name="Итог 2 7 8 4" xfId="37551"/>
    <cellStyle name="Итог 2 7 8 5" xfId="37552"/>
    <cellStyle name="Итог 2 7 8 6" xfId="37553"/>
    <cellStyle name="Итог 2 7 8 7" xfId="37554"/>
    <cellStyle name="Итог 2 7 9" xfId="37555"/>
    <cellStyle name="Итог 2 8" xfId="37556"/>
    <cellStyle name="Итог 2 8 10" xfId="37557"/>
    <cellStyle name="Итог 2 8 11" xfId="37558"/>
    <cellStyle name="Итог 2 8 12" xfId="37559"/>
    <cellStyle name="Итог 2 8 13" xfId="37560"/>
    <cellStyle name="Итог 2 8 14" xfId="37561"/>
    <cellStyle name="Итог 2 8 15" xfId="37562"/>
    <cellStyle name="Итог 2 8 2" xfId="37563"/>
    <cellStyle name="Итог 2 8 2 10" xfId="37564"/>
    <cellStyle name="Итог 2 8 2 11" xfId="37565"/>
    <cellStyle name="Итог 2 8 2 12" xfId="37566"/>
    <cellStyle name="Итог 2 8 2 13" xfId="37567"/>
    <cellStyle name="Итог 2 8 2 14" xfId="37568"/>
    <cellStyle name="Итог 2 8 2 2" xfId="37569"/>
    <cellStyle name="Итог 2 8 2 2 10" xfId="37570"/>
    <cellStyle name="Итог 2 8 2 2 2" xfId="37571"/>
    <cellStyle name="Итог 2 8 2 2 2 2" xfId="37572"/>
    <cellStyle name="Итог 2 8 2 2 2 3" xfId="37573"/>
    <cellStyle name="Итог 2 8 2 2 2 4" xfId="37574"/>
    <cellStyle name="Итог 2 8 2 2 2 5" xfId="37575"/>
    <cellStyle name="Итог 2 8 2 2 2 6" xfId="37576"/>
    <cellStyle name="Итог 2 8 2 2 2 7" xfId="37577"/>
    <cellStyle name="Итог 2 8 2 2 3" xfId="37578"/>
    <cellStyle name="Итог 2 8 2 2 3 2" xfId="37579"/>
    <cellStyle name="Итог 2 8 2 2 3 3" xfId="37580"/>
    <cellStyle name="Итог 2 8 2 2 3 4" xfId="37581"/>
    <cellStyle name="Итог 2 8 2 2 3 5" xfId="37582"/>
    <cellStyle name="Итог 2 8 2 2 3 6" xfId="37583"/>
    <cellStyle name="Итог 2 8 2 2 3 7" xfId="37584"/>
    <cellStyle name="Итог 2 8 2 2 4" xfId="37585"/>
    <cellStyle name="Итог 2 8 2 2 5" xfId="37586"/>
    <cellStyle name="Итог 2 8 2 2 6" xfId="37587"/>
    <cellStyle name="Итог 2 8 2 2 7" xfId="37588"/>
    <cellStyle name="Итог 2 8 2 2 8" xfId="37589"/>
    <cellStyle name="Итог 2 8 2 2 9" xfId="37590"/>
    <cellStyle name="Итог 2 8 2 3" xfId="37591"/>
    <cellStyle name="Итог 2 8 2 3 2" xfId="37592"/>
    <cellStyle name="Итог 2 8 2 3 3" xfId="37593"/>
    <cellStyle name="Итог 2 8 2 3 4" xfId="37594"/>
    <cellStyle name="Итог 2 8 2 3 5" xfId="37595"/>
    <cellStyle name="Итог 2 8 2 3 6" xfId="37596"/>
    <cellStyle name="Итог 2 8 2 3 7" xfId="37597"/>
    <cellStyle name="Итог 2 8 2 4" xfId="37598"/>
    <cellStyle name="Итог 2 8 2 4 2" xfId="37599"/>
    <cellStyle name="Итог 2 8 2 4 3" xfId="37600"/>
    <cellStyle name="Итог 2 8 2 4 4" xfId="37601"/>
    <cellStyle name="Итог 2 8 2 4 5" xfId="37602"/>
    <cellStyle name="Итог 2 8 2 4 6" xfId="37603"/>
    <cellStyle name="Итог 2 8 2 4 7" xfId="37604"/>
    <cellStyle name="Итог 2 8 2 5" xfId="37605"/>
    <cellStyle name="Итог 2 8 2 6" xfId="37606"/>
    <cellStyle name="Итог 2 8 2 7" xfId="37607"/>
    <cellStyle name="Итог 2 8 2 8" xfId="37608"/>
    <cellStyle name="Итог 2 8 2 9" xfId="37609"/>
    <cellStyle name="Итог 2 8 3" xfId="37610"/>
    <cellStyle name="Итог 2 8 3 10" xfId="37611"/>
    <cellStyle name="Итог 2 8 3 11" xfId="37612"/>
    <cellStyle name="Итог 2 8 3 12" xfId="37613"/>
    <cellStyle name="Итог 2 8 3 13" xfId="37614"/>
    <cellStyle name="Итог 2 8 3 14" xfId="37615"/>
    <cellStyle name="Итог 2 8 3 2" xfId="37616"/>
    <cellStyle name="Итог 2 8 3 2 10" xfId="37617"/>
    <cellStyle name="Итог 2 8 3 2 2" xfId="37618"/>
    <cellStyle name="Итог 2 8 3 2 2 2" xfId="37619"/>
    <cellStyle name="Итог 2 8 3 2 2 3" xfId="37620"/>
    <cellStyle name="Итог 2 8 3 2 2 4" xfId="37621"/>
    <cellStyle name="Итог 2 8 3 2 2 5" xfId="37622"/>
    <cellStyle name="Итог 2 8 3 2 2 6" xfId="37623"/>
    <cellStyle name="Итог 2 8 3 2 2 7" xfId="37624"/>
    <cellStyle name="Итог 2 8 3 2 3" xfId="37625"/>
    <cellStyle name="Итог 2 8 3 2 3 2" xfId="37626"/>
    <cellStyle name="Итог 2 8 3 2 3 3" xfId="37627"/>
    <cellStyle name="Итог 2 8 3 2 3 4" xfId="37628"/>
    <cellStyle name="Итог 2 8 3 2 3 5" xfId="37629"/>
    <cellStyle name="Итог 2 8 3 2 3 6" xfId="37630"/>
    <cellStyle name="Итог 2 8 3 2 3 7" xfId="37631"/>
    <cellStyle name="Итог 2 8 3 2 4" xfId="37632"/>
    <cellStyle name="Итог 2 8 3 2 5" xfId="37633"/>
    <cellStyle name="Итог 2 8 3 2 6" xfId="37634"/>
    <cellStyle name="Итог 2 8 3 2 7" xfId="37635"/>
    <cellStyle name="Итог 2 8 3 2 8" xfId="37636"/>
    <cellStyle name="Итог 2 8 3 2 9" xfId="37637"/>
    <cellStyle name="Итог 2 8 3 3" xfId="37638"/>
    <cellStyle name="Итог 2 8 3 3 2" xfId="37639"/>
    <cellStyle name="Итог 2 8 3 3 3" xfId="37640"/>
    <cellStyle name="Итог 2 8 3 3 4" xfId="37641"/>
    <cellStyle name="Итог 2 8 3 3 5" xfId="37642"/>
    <cellStyle name="Итог 2 8 3 3 6" xfId="37643"/>
    <cellStyle name="Итог 2 8 3 3 7" xfId="37644"/>
    <cellStyle name="Итог 2 8 3 4" xfId="37645"/>
    <cellStyle name="Итог 2 8 3 4 2" xfId="37646"/>
    <cellStyle name="Итог 2 8 3 4 3" xfId="37647"/>
    <cellStyle name="Итог 2 8 3 4 4" xfId="37648"/>
    <cellStyle name="Итог 2 8 3 4 5" xfId="37649"/>
    <cellStyle name="Итог 2 8 3 4 6" xfId="37650"/>
    <cellStyle name="Итог 2 8 3 4 7" xfId="37651"/>
    <cellStyle name="Итог 2 8 3 5" xfId="37652"/>
    <cellStyle name="Итог 2 8 3 6" xfId="37653"/>
    <cellStyle name="Итог 2 8 3 7" xfId="37654"/>
    <cellStyle name="Итог 2 8 3 8" xfId="37655"/>
    <cellStyle name="Итог 2 8 3 9" xfId="37656"/>
    <cellStyle name="Итог 2 8 4" xfId="37657"/>
    <cellStyle name="Итог 2 8 4 10" xfId="37658"/>
    <cellStyle name="Итог 2 8 4 11" xfId="37659"/>
    <cellStyle name="Итог 2 8 4 12" xfId="37660"/>
    <cellStyle name="Итог 2 8 4 13" xfId="37661"/>
    <cellStyle name="Итог 2 8 4 14" xfId="37662"/>
    <cellStyle name="Итог 2 8 4 2" xfId="37663"/>
    <cellStyle name="Итог 2 8 4 2 10" xfId="37664"/>
    <cellStyle name="Итог 2 8 4 2 2" xfId="37665"/>
    <cellStyle name="Итог 2 8 4 2 2 2" xfId="37666"/>
    <cellStyle name="Итог 2 8 4 2 2 3" xfId="37667"/>
    <cellStyle name="Итог 2 8 4 2 2 4" xfId="37668"/>
    <cellStyle name="Итог 2 8 4 2 2 5" xfId="37669"/>
    <cellStyle name="Итог 2 8 4 2 2 6" xfId="37670"/>
    <cellStyle name="Итог 2 8 4 2 2 7" xfId="37671"/>
    <cellStyle name="Итог 2 8 4 2 3" xfId="37672"/>
    <cellStyle name="Итог 2 8 4 2 3 2" xfId="37673"/>
    <cellStyle name="Итог 2 8 4 2 3 3" xfId="37674"/>
    <cellStyle name="Итог 2 8 4 2 3 4" xfId="37675"/>
    <cellStyle name="Итог 2 8 4 2 3 5" xfId="37676"/>
    <cellStyle name="Итог 2 8 4 2 3 6" xfId="37677"/>
    <cellStyle name="Итог 2 8 4 2 3 7" xfId="37678"/>
    <cellStyle name="Итог 2 8 4 2 4" xfId="37679"/>
    <cellStyle name="Итог 2 8 4 2 5" xfId="37680"/>
    <cellStyle name="Итог 2 8 4 2 6" xfId="37681"/>
    <cellStyle name="Итог 2 8 4 2 7" xfId="37682"/>
    <cellStyle name="Итог 2 8 4 2 8" xfId="37683"/>
    <cellStyle name="Итог 2 8 4 2 9" xfId="37684"/>
    <cellStyle name="Итог 2 8 4 3" xfId="37685"/>
    <cellStyle name="Итог 2 8 4 3 2" xfId="37686"/>
    <cellStyle name="Итог 2 8 4 3 3" xfId="37687"/>
    <cellStyle name="Итог 2 8 4 3 4" xfId="37688"/>
    <cellStyle name="Итог 2 8 4 3 5" xfId="37689"/>
    <cellStyle name="Итог 2 8 4 3 6" xfId="37690"/>
    <cellStyle name="Итог 2 8 4 3 7" xfId="37691"/>
    <cellStyle name="Итог 2 8 4 4" xfId="37692"/>
    <cellStyle name="Итог 2 8 4 4 2" xfId="37693"/>
    <cellStyle name="Итог 2 8 4 4 3" xfId="37694"/>
    <cellStyle name="Итог 2 8 4 4 4" xfId="37695"/>
    <cellStyle name="Итог 2 8 4 4 5" xfId="37696"/>
    <cellStyle name="Итог 2 8 4 4 6" xfId="37697"/>
    <cellStyle name="Итог 2 8 4 4 7" xfId="37698"/>
    <cellStyle name="Итог 2 8 4 5" xfId="37699"/>
    <cellStyle name="Итог 2 8 4 6" xfId="37700"/>
    <cellStyle name="Итог 2 8 4 7" xfId="37701"/>
    <cellStyle name="Итог 2 8 4 8" xfId="37702"/>
    <cellStyle name="Итог 2 8 4 9" xfId="37703"/>
    <cellStyle name="Итог 2 8 5" xfId="37704"/>
    <cellStyle name="Итог 2 8 5 10" xfId="37705"/>
    <cellStyle name="Итог 2 8 5 11" xfId="37706"/>
    <cellStyle name="Итог 2 8 5 12" xfId="37707"/>
    <cellStyle name="Итог 2 8 5 13" xfId="37708"/>
    <cellStyle name="Итог 2 8 5 14" xfId="37709"/>
    <cellStyle name="Итог 2 8 5 2" xfId="37710"/>
    <cellStyle name="Итог 2 8 5 2 10" xfId="37711"/>
    <cellStyle name="Итог 2 8 5 2 2" xfId="37712"/>
    <cellStyle name="Итог 2 8 5 2 2 2" xfId="37713"/>
    <cellStyle name="Итог 2 8 5 2 2 3" xfId="37714"/>
    <cellStyle name="Итог 2 8 5 2 2 4" xfId="37715"/>
    <cellStyle name="Итог 2 8 5 2 2 5" xfId="37716"/>
    <cellStyle name="Итог 2 8 5 2 2 6" xfId="37717"/>
    <cellStyle name="Итог 2 8 5 2 2 7" xfId="37718"/>
    <cellStyle name="Итог 2 8 5 2 3" xfId="37719"/>
    <cellStyle name="Итог 2 8 5 2 3 2" xfId="37720"/>
    <cellStyle name="Итог 2 8 5 2 3 3" xfId="37721"/>
    <cellStyle name="Итог 2 8 5 2 3 4" xfId="37722"/>
    <cellStyle name="Итог 2 8 5 2 3 5" xfId="37723"/>
    <cellStyle name="Итог 2 8 5 2 3 6" xfId="37724"/>
    <cellStyle name="Итог 2 8 5 2 3 7" xfId="37725"/>
    <cellStyle name="Итог 2 8 5 2 4" xfId="37726"/>
    <cellStyle name="Итог 2 8 5 2 5" xfId="37727"/>
    <cellStyle name="Итог 2 8 5 2 6" xfId="37728"/>
    <cellStyle name="Итог 2 8 5 2 7" xfId="37729"/>
    <cellStyle name="Итог 2 8 5 2 8" xfId="37730"/>
    <cellStyle name="Итог 2 8 5 2 9" xfId="37731"/>
    <cellStyle name="Итог 2 8 5 3" xfId="37732"/>
    <cellStyle name="Итог 2 8 5 3 2" xfId="37733"/>
    <cellStyle name="Итог 2 8 5 3 3" xfId="37734"/>
    <cellStyle name="Итог 2 8 5 3 4" xfId="37735"/>
    <cellStyle name="Итог 2 8 5 3 5" xfId="37736"/>
    <cellStyle name="Итог 2 8 5 3 6" xfId="37737"/>
    <cellStyle name="Итог 2 8 5 3 7" xfId="37738"/>
    <cellStyle name="Итог 2 8 5 4" xfId="37739"/>
    <cellStyle name="Итог 2 8 5 4 2" xfId="37740"/>
    <cellStyle name="Итог 2 8 5 4 3" xfId="37741"/>
    <cellStyle name="Итог 2 8 5 4 4" xfId="37742"/>
    <cellStyle name="Итог 2 8 5 4 5" xfId="37743"/>
    <cellStyle name="Итог 2 8 5 4 6" xfId="37744"/>
    <cellStyle name="Итог 2 8 5 4 7" xfId="37745"/>
    <cellStyle name="Итог 2 8 5 5" xfId="37746"/>
    <cellStyle name="Итог 2 8 5 6" xfId="37747"/>
    <cellStyle name="Итог 2 8 5 7" xfId="37748"/>
    <cellStyle name="Итог 2 8 5 8" xfId="37749"/>
    <cellStyle name="Итог 2 8 5 9" xfId="37750"/>
    <cellStyle name="Итог 2 8 6" xfId="37751"/>
    <cellStyle name="Итог 2 8 6 10" xfId="37752"/>
    <cellStyle name="Итог 2 8 6 2" xfId="37753"/>
    <cellStyle name="Итог 2 8 6 2 2" xfId="37754"/>
    <cellStyle name="Итог 2 8 6 2 3" xfId="37755"/>
    <cellStyle name="Итог 2 8 6 2 4" xfId="37756"/>
    <cellStyle name="Итог 2 8 6 2 5" xfId="37757"/>
    <cellStyle name="Итог 2 8 6 2 6" xfId="37758"/>
    <cellStyle name="Итог 2 8 6 2 7" xfId="37759"/>
    <cellStyle name="Итог 2 8 6 3" xfId="37760"/>
    <cellStyle name="Итог 2 8 6 3 2" xfId="37761"/>
    <cellStyle name="Итог 2 8 6 3 3" xfId="37762"/>
    <cellStyle name="Итог 2 8 6 3 4" xfId="37763"/>
    <cellStyle name="Итог 2 8 6 3 5" xfId="37764"/>
    <cellStyle name="Итог 2 8 6 3 6" xfId="37765"/>
    <cellStyle name="Итог 2 8 6 3 7" xfId="37766"/>
    <cellStyle name="Итог 2 8 6 4" xfId="37767"/>
    <cellStyle name="Итог 2 8 6 5" xfId="37768"/>
    <cellStyle name="Итог 2 8 6 6" xfId="37769"/>
    <cellStyle name="Итог 2 8 6 7" xfId="37770"/>
    <cellStyle name="Итог 2 8 6 8" xfId="37771"/>
    <cellStyle name="Итог 2 8 6 9" xfId="37772"/>
    <cellStyle name="Итог 2 8 7" xfId="37773"/>
    <cellStyle name="Итог 2 8 7 2" xfId="37774"/>
    <cellStyle name="Итог 2 8 7 3" xfId="37775"/>
    <cellStyle name="Итог 2 8 7 4" xfId="37776"/>
    <cellStyle name="Итог 2 8 7 5" xfId="37777"/>
    <cellStyle name="Итог 2 8 7 6" xfId="37778"/>
    <cellStyle name="Итог 2 8 7 7" xfId="37779"/>
    <cellStyle name="Итог 2 8 8" xfId="37780"/>
    <cellStyle name="Итог 2 8 8 2" xfId="37781"/>
    <cellStyle name="Итог 2 8 8 3" xfId="37782"/>
    <cellStyle name="Итог 2 8 8 4" xfId="37783"/>
    <cellStyle name="Итог 2 8 8 5" xfId="37784"/>
    <cellStyle name="Итог 2 8 8 6" xfId="37785"/>
    <cellStyle name="Итог 2 8 8 7" xfId="37786"/>
    <cellStyle name="Итог 2 8 9" xfId="37787"/>
    <cellStyle name="Итог 2 9" xfId="37788"/>
    <cellStyle name="Итог 2 9 10" xfId="37789"/>
    <cellStyle name="Итог 2 9 11" xfId="37790"/>
    <cellStyle name="Итог 2 9 12" xfId="37791"/>
    <cellStyle name="Итог 2 9 13" xfId="37792"/>
    <cellStyle name="Итог 2 9 14" xfId="37793"/>
    <cellStyle name="Итог 2 9 2" xfId="37794"/>
    <cellStyle name="Итог 2 9 2 10" xfId="37795"/>
    <cellStyle name="Итог 2 9 2 2" xfId="37796"/>
    <cellStyle name="Итог 2 9 2 2 2" xfId="37797"/>
    <cellStyle name="Итог 2 9 2 2 3" xfId="37798"/>
    <cellStyle name="Итог 2 9 2 2 4" xfId="37799"/>
    <cellStyle name="Итог 2 9 2 2 5" xfId="37800"/>
    <cellStyle name="Итог 2 9 2 2 6" xfId="37801"/>
    <cellStyle name="Итог 2 9 2 2 7" xfId="37802"/>
    <cellStyle name="Итог 2 9 2 3" xfId="37803"/>
    <cellStyle name="Итог 2 9 2 3 2" xfId="37804"/>
    <cellStyle name="Итог 2 9 2 3 3" xfId="37805"/>
    <cellStyle name="Итог 2 9 2 3 4" xfId="37806"/>
    <cellStyle name="Итог 2 9 2 3 5" xfId="37807"/>
    <cellStyle name="Итог 2 9 2 3 6" xfId="37808"/>
    <cellStyle name="Итог 2 9 2 3 7" xfId="37809"/>
    <cellStyle name="Итог 2 9 2 4" xfId="37810"/>
    <cellStyle name="Итог 2 9 2 5" xfId="37811"/>
    <cellStyle name="Итог 2 9 2 6" xfId="37812"/>
    <cellStyle name="Итог 2 9 2 7" xfId="37813"/>
    <cellStyle name="Итог 2 9 2 8" xfId="37814"/>
    <cellStyle name="Итог 2 9 2 9" xfId="37815"/>
    <cellStyle name="Итог 2 9 3" xfId="37816"/>
    <cellStyle name="Итог 2 9 3 2" xfId="37817"/>
    <cellStyle name="Итог 2 9 3 3" xfId="37818"/>
    <cellStyle name="Итог 2 9 3 4" xfId="37819"/>
    <cellStyle name="Итог 2 9 3 5" xfId="37820"/>
    <cellStyle name="Итог 2 9 3 6" xfId="37821"/>
    <cellStyle name="Итог 2 9 3 7" xfId="37822"/>
    <cellStyle name="Итог 2 9 4" xfId="37823"/>
    <cellStyle name="Итог 2 9 4 2" xfId="37824"/>
    <cellStyle name="Итог 2 9 4 3" xfId="37825"/>
    <cellStyle name="Итог 2 9 4 4" xfId="37826"/>
    <cellStyle name="Итог 2 9 4 5" xfId="37827"/>
    <cellStyle name="Итог 2 9 4 6" xfId="37828"/>
    <cellStyle name="Итог 2 9 4 7" xfId="37829"/>
    <cellStyle name="Итог 2 9 5" xfId="37830"/>
    <cellStyle name="Итог 2 9 6" xfId="37831"/>
    <cellStyle name="Итог 2 9 7" xfId="37832"/>
    <cellStyle name="Итог 2 9 8" xfId="37833"/>
    <cellStyle name="Итог 2 9 9" xfId="37834"/>
    <cellStyle name="Итог 2_Б-2_Цветметремонт" xfId="37835"/>
    <cellStyle name="Итог 20" xfId="37836"/>
    <cellStyle name="Итог 21" xfId="37837"/>
    <cellStyle name="Итог 22" xfId="37838"/>
    <cellStyle name="Итог 23" xfId="37839"/>
    <cellStyle name="Итог 3" xfId="37840"/>
    <cellStyle name="Итог 3 2" xfId="37841"/>
    <cellStyle name="Итог 3 2 10" xfId="37842"/>
    <cellStyle name="Итог 3 2 11" xfId="37843"/>
    <cellStyle name="Итог 3 2 12" xfId="37844"/>
    <cellStyle name="Итог 3 2 13" xfId="37845"/>
    <cellStyle name="Итог 3 2 14" xfId="37846"/>
    <cellStyle name="Итог 3 2 15" xfId="37847"/>
    <cellStyle name="Итог 3 2 2" xfId="37848"/>
    <cellStyle name="Итог 3 2 2 10" xfId="37849"/>
    <cellStyle name="Итог 3 2 2 11" xfId="37850"/>
    <cellStyle name="Итог 3 2 2 12" xfId="37851"/>
    <cellStyle name="Итог 3 2 2 13" xfId="37852"/>
    <cellStyle name="Итог 3 2 2 14" xfId="37853"/>
    <cellStyle name="Итог 3 2 2 2" xfId="37854"/>
    <cellStyle name="Итог 3 2 2 2 10" xfId="37855"/>
    <cellStyle name="Итог 3 2 2 2 2" xfId="37856"/>
    <cellStyle name="Итог 3 2 2 2 2 2" xfId="37857"/>
    <cellStyle name="Итог 3 2 2 2 2 3" xfId="37858"/>
    <cellStyle name="Итог 3 2 2 2 2 4" xfId="37859"/>
    <cellStyle name="Итог 3 2 2 2 2 5" xfId="37860"/>
    <cellStyle name="Итог 3 2 2 2 2 6" xfId="37861"/>
    <cellStyle name="Итог 3 2 2 2 2 7" xfId="37862"/>
    <cellStyle name="Итог 3 2 2 2 3" xfId="37863"/>
    <cellStyle name="Итог 3 2 2 2 3 2" xfId="37864"/>
    <cellStyle name="Итог 3 2 2 2 3 3" xfId="37865"/>
    <cellStyle name="Итог 3 2 2 2 3 4" xfId="37866"/>
    <cellStyle name="Итог 3 2 2 2 3 5" xfId="37867"/>
    <cellStyle name="Итог 3 2 2 2 3 6" xfId="37868"/>
    <cellStyle name="Итог 3 2 2 2 3 7" xfId="37869"/>
    <cellStyle name="Итог 3 2 2 2 4" xfId="37870"/>
    <cellStyle name="Итог 3 2 2 2 5" xfId="37871"/>
    <cellStyle name="Итог 3 2 2 2 6" xfId="37872"/>
    <cellStyle name="Итог 3 2 2 2 7" xfId="37873"/>
    <cellStyle name="Итог 3 2 2 2 8" xfId="37874"/>
    <cellStyle name="Итог 3 2 2 2 9" xfId="37875"/>
    <cellStyle name="Итог 3 2 2 3" xfId="37876"/>
    <cellStyle name="Итог 3 2 2 3 2" xfId="37877"/>
    <cellStyle name="Итог 3 2 2 3 3" xfId="37878"/>
    <cellStyle name="Итог 3 2 2 3 4" xfId="37879"/>
    <cellStyle name="Итог 3 2 2 3 5" xfId="37880"/>
    <cellStyle name="Итог 3 2 2 3 6" xfId="37881"/>
    <cellStyle name="Итог 3 2 2 3 7" xfId="37882"/>
    <cellStyle name="Итог 3 2 2 4" xfId="37883"/>
    <cellStyle name="Итог 3 2 2 4 2" xfId="37884"/>
    <cellStyle name="Итог 3 2 2 4 3" xfId="37885"/>
    <cellStyle name="Итог 3 2 2 4 4" xfId="37886"/>
    <cellStyle name="Итог 3 2 2 4 5" xfId="37887"/>
    <cellStyle name="Итог 3 2 2 4 6" xfId="37888"/>
    <cellStyle name="Итог 3 2 2 4 7" xfId="37889"/>
    <cellStyle name="Итог 3 2 2 5" xfId="37890"/>
    <cellStyle name="Итог 3 2 2 6" xfId="37891"/>
    <cellStyle name="Итог 3 2 2 7" xfId="37892"/>
    <cellStyle name="Итог 3 2 2 8" xfId="37893"/>
    <cellStyle name="Итог 3 2 2 9" xfId="37894"/>
    <cellStyle name="Итог 3 2 3" xfId="37895"/>
    <cellStyle name="Итог 3 2 3 10" xfId="37896"/>
    <cellStyle name="Итог 3 2 3 11" xfId="37897"/>
    <cellStyle name="Итог 3 2 3 12" xfId="37898"/>
    <cellStyle name="Итог 3 2 3 13" xfId="37899"/>
    <cellStyle name="Итог 3 2 3 14" xfId="37900"/>
    <cellStyle name="Итог 3 2 3 2" xfId="37901"/>
    <cellStyle name="Итог 3 2 3 2 10" xfId="37902"/>
    <cellStyle name="Итог 3 2 3 2 2" xfId="37903"/>
    <cellStyle name="Итог 3 2 3 2 2 2" xfId="37904"/>
    <cellStyle name="Итог 3 2 3 2 2 3" xfId="37905"/>
    <cellStyle name="Итог 3 2 3 2 2 4" xfId="37906"/>
    <cellStyle name="Итог 3 2 3 2 2 5" xfId="37907"/>
    <cellStyle name="Итог 3 2 3 2 2 6" xfId="37908"/>
    <cellStyle name="Итог 3 2 3 2 2 7" xfId="37909"/>
    <cellStyle name="Итог 3 2 3 2 3" xfId="37910"/>
    <cellStyle name="Итог 3 2 3 2 3 2" xfId="37911"/>
    <cellStyle name="Итог 3 2 3 2 3 3" xfId="37912"/>
    <cellStyle name="Итог 3 2 3 2 3 4" xfId="37913"/>
    <cellStyle name="Итог 3 2 3 2 3 5" xfId="37914"/>
    <cellStyle name="Итог 3 2 3 2 3 6" xfId="37915"/>
    <cellStyle name="Итог 3 2 3 2 3 7" xfId="37916"/>
    <cellStyle name="Итог 3 2 3 2 4" xfId="37917"/>
    <cellStyle name="Итог 3 2 3 2 5" xfId="37918"/>
    <cellStyle name="Итог 3 2 3 2 6" xfId="37919"/>
    <cellStyle name="Итог 3 2 3 2 7" xfId="37920"/>
    <cellStyle name="Итог 3 2 3 2 8" xfId="37921"/>
    <cellStyle name="Итог 3 2 3 2 9" xfId="37922"/>
    <cellStyle name="Итог 3 2 3 3" xfId="37923"/>
    <cellStyle name="Итог 3 2 3 3 2" xfId="37924"/>
    <cellStyle name="Итог 3 2 3 3 3" xfId="37925"/>
    <cellStyle name="Итог 3 2 3 3 4" xfId="37926"/>
    <cellStyle name="Итог 3 2 3 3 5" xfId="37927"/>
    <cellStyle name="Итог 3 2 3 3 6" xfId="37928"/>
    <cellStyle name="Итог 3 2 3 3 7" xfId="37929"/>
    <cellStyle name="Итог 3 2 3 4" xfId="37930"/>
    <cellStyle name="Итог 3 2 3 4 2" xfId="37931"/>
    <cellStyle name="Итог 3 2 3 4 3" xfId="37932"/>
    <cellStyle name="Итог 3 2 3 4 4" xfId="37933"/>
    <cellStyle name="Итог 3 2 3 4 5" xfId="37934"/>
    <cellStyle name="Итог 3 2 3 4 6" xfId="37935"/>
    <cellStyle name="Итог 3 2 3 4 7" xfId="37936"/>
    <cellStyle name="Итог 3 2 3 5" xfId="37937"/>
    <cellStyle name="Итог 3 2 3 6" xfId="37938"/>
    <cellStyle name="Итог 3 2 3 7" xfId="37939"/>
    <cellStyle name="Итог 3 2 3 8" xfId="37940"/>
    <cellStyle name="Итог 3 2 3 9" xfId="37941"/>
    <cellStyle name="Итог 3 2 4" xfId="37942"/>
    <cellStyle name="Итог 3 2 4 10" xfId="37943"/>
    <cellStyle name="Итог 3 2 4 11" xfId="37944"/>
    <cellStyle name="Итог 3 2 4 12" xfId="37945"/>
    <cellStyle name="Итог 3 2 4 13" xfId="37946"/>
    <cellStyle name="Итог 3 2 4 14" xfId="37947"/>
    <cellStyle name="Итог 3 2 4 2" xfId="37948"/>
    <cellStyle name="Итог 3 2 4 2 10" xfId="37949"/>
    <cellStyle name="Итог 3 2 4 2 2" xfId="37950"/>
    <cellStyle name="Итог 3 2 4 2 2 2" xfId="37951"/>
    <cellStyle name="Итог 3 2 4 2 2 3" xfId="37952"/>
    <cellStyle name="Итог 3 2 4 2 2 4" xfId="37953"/>
    <cellStyle name="Итог 3 2 4 2 2 5" xfId="37954"/>
    <cellStyle name="Итог 3 2 4 2 2 6" xfId="37955"/>
    <cellStyle name="Итог 3 2 4 2 2 7" xfId="37956"/>
    <cellStyle name="Итог 3 2 4 2 3" xfId="37957"/>
    <cellStyle name="Итог 3 2 4 2 3 2" xfId="37958"/>
    <cellStyle name="Итог 3 2 4 2 3 3" xfId="37959"/>
    <cellStyle name="Итог 3 2 4 2 3 4" xfId="37960"/>
    <cellStyle name="Итог 3 2 4 2 3 5" xfId="37961"/>
    <cellStyle name="Итог 3 2 4 2 3 6" xfId="37962"/>
    <cellStyle name="Итог 3 2 4 2 3 7" xfId="37963"/>
    <cellStyle name="Итог 3 2 4 2 4" xfId="37964"/>
    <cellStyle name="Итог 3 2 4 2 5" xfId="37965"/>
    <cellStyle name="Итог 3 2 4 2 6" xfId="37966"/>
    <cellStyle name="Итог 3 2 4 2 7" xfId="37967"/>
    <cellStyle name="Итог 3 2 4 2 8" xfId="37968"/>
    <cellStyle name="Итог 3 2 4 2 9" xfId="37969"/>
    <cellStyle name="Итог 3 2 4 3" xfId="37970"/>
    <cellStyle name="Итог 3 2 4 3 2" xfId="37971"/>
    <cellStyle name="Итог 3 2 4 3 3" xfId="37972"/>
    <cellStyle name="Итог 3 2 4 3 4" xfId="37973"/>
    <cellStyle name="Итог 3 2 4 3 5" xfId="37974"/>
    <cellStyle name="Итог 3 2 4 3 6" xfId="37975"/>
    <cellStyle name="Итог 3 2 4 3 7" xfId="37976"/>
    <cellStyle name="Итог 3 2 4 4" xfId="37977"/>
    <cellStyle name="Итог 3 2 4 4 2" xfId="37978"/>
    <cellStyle name="Итог 3 2 4 4 3" xfId="37979"/>
    <cellStyle name="Итог 3 2 4 4 4" xfId="37980"/>
    <cellStyle name="Итог 3 2 4 4 5" xfId="37981"/>
    <cellStyle name="Итог 3 2 4 4 6" xfId="37982"/>
    <cellStyle name="Итог 3 2 4 4 7" xfId="37983"/>
    <cellStyle name="Итог 3 2 4 5" xfId="37984"/>
    <cellStyle name="Итог 3 2 4 6" xfId="37985"/>
    <cellStyle name="Итог 3 2 4 7" xfId="37986"/>
    <cellStyle name="Итог 3 2 4 8" xfId="37987"/>
    <cellStyle name="Итог 3 2 4 9" xfId="37988"/>
    <cellStyle name="Итог 3 2 5" xfId="37989"/>
    <cellStyle name="Итог 3 2 5 10" xfId="37990"/>
    <cellStyle name="Итог 3 2 5 11" xfId="37991"/>
    <cellStyle name="Итог 3 2 5 12" xfId="37992"/>
    <cellStyle name="Итог 3 2 5 13" xfId="37993"/>
    <cellStyle name="Итог 3 2 5 14" xfId="37994"/>
    <cellStyle name="Итог 3 2 5 2" xfId="37995"/>
    <cellStyle name="Итог 3 2 5 2 10" xfId="37996"/>
    <cellStyle name="Итог 3 2 5 2 2" xfId="37997"/>
    <cellStyle name="Итог 3 2 5 2 2 2" xfId="37998"/>
    <cellStyle name="Итог 3 2 5 2 2 3" xfId="37999"/>
    <cellStyle name="Итог 3 2 5 2 2 4" xfId="38000"/>
    <cellStyle name="Итог 3 2 5 2 2 5" xfId="38001"/>
    <cellStyle name="Итог 3 2 5 2 2 6" xfId="38002"/>
    <cellStyle name="Итог 3 2 5 2 2 7" xfId="38003"/>
    <cellStyle name="Итог 3 2 5 2 3" xfId="38004"/>
    <cellStyle name="Итог 3 2 5 2 3 2" xfId="38005"/>
    <cellStyle name="Итог 3 2 5 2 3 3" xfId="38006"/>
    <cellStyle name="Итог 3 2 5 2 3 4" xfId="38007"/>
    <cellStyle name="Итог 3 2 5 2 3 5" xfId="38008"/>
    <cellStyle name="Итог 3 2 5 2 3 6" xfId="38009"/>
    <cellStyle name="Итог 3 2 5 2 3 7" xfId="38010"/>
    <cellStyle name="Итог 3 2 5 2 4" xfId="38011"/>
    <cellStyle name="Итог 3 2 5 2 5" xfId="38012"/>
    <cellStyle name="Итог 3 2 5 2 6" xfId="38013"/>
    <cellStyle name="Итог 3 2 5 2 7" xfId="38014"/>
    <cellStyle name="Итог 3 2 5 2 8" xfId="38015"/>
    <cellStyle name="Итог 3 2 5 2 9" xfId="38016"/>
    <cellStyle name="Итог 3 2 5 3" xfId="38017"/>
    <cellStyle name="Итог 3 2 5 3 2" xfId="38018"/>
    <cellStyle name="Итог 3 2 5 3 3" xfId="38019"/>
    <cellStyle name="Итог 3 2 5 3 4" xfId="38020"/>
    <cellStyle name="Итог 3 2 5 3 5" xfId="38021"/>
    <cellStyle name="Итог 3 2 5 3 6" xfId="38022"/>
    <cellStyle name="Итог 3 2 5 3 7" xfId="38023"/>
    <cellStyle name="Итог 3 2 5 4" xfId="38024"/>
    <cellStyle name="Итог 3 2 5 4 2" xfId="38025"/>
    <cellStyle name="Итог 3 2 5 4 3" xfId="38026"/>
    <cellStyle name="Итог 3 2 5 4 4" xfId="38027"/>
    <cellStyle name="Итог 3 2 5 4 5" xfId="38028"/>
    <cellStyle name="Итог 3 2 5 4 6" xfId="38029"/>
    <cellStyle name="Итог 3 2 5 4 7" xfId="38030"/>
    <cellStyle name="Итог 3 2 5 5" xfId="38031"/>
    <cellStyle name="Итог 3 2 5 6" xfId="38032"/>
    <cellStyle name="Итог 3 2 5 7" xfId="38033"/>
    <cellStyle name="Итог 3 2 5 8" xfId="38034"/>
    <cellStyle name="Итог 3 2 5 9" xfId="38035"/>
    <cellStyle name="Итог 3 2 6" xfId="38036"/>
    <cellStyle name="Итог 3 2 6 10" xfId="38037"/>
    <cellStyle name="Итог 3 2 6 2" xfId="38038"/>
    <cellStyle name="Итог 3 2 6 2 2" xfId="38039"/>
    <cellStyle name="Итог 3 2 6 2 3" xfId="38040"/>
    <cellStyle name="Итог 3 2 6 2 4" xfId="38041"/>
    <cellStyle name="Итог 3 2 6 2 5" xfId="38042"/>
    <cellStyle name="Итог 3 2 6 2 6" xfId="38043"/>
    <cellStyle name="Итог 3 2 6 2 7" xfId="38044"/>
    <cellStyle name="Итог 3 2 6 3" xfId="38045"/>
    <cellStyle name="Итог 3 2 6 3 2" xfId="38046"/>
    <cellStyle name="Итог 3 2 6 3 3" xfId="38047"/>
    <cellStyle name="Итог 3 2 6 3 4" xfId="38048"/>
    <cellStyle name="Итог 3 2 6 3 5" xfId="38049"/>
    <cellStyle name="Итог 3 2 6 3 6" xfId="38050"/>
    <cellStyle name="Итог 3 2 6 3 7" xfId="38051"/>
    <cellStyle name="Итог 3 2 6 4" xfId="38052"/>
    <cellStyle name="Итог 3 2 6 5" xfId="38053"/>
    <cellStyle name="Итог 3 2 6 6" xfId="38054"/>
    <cellStyle name="Итог 3 2 6 7" xfId="38055"/>
    <cellStyle name="Итог 3 2 6 8" xfId="38056"/>
    <cellStyle name="Итог 3 2 6 9" xfId="38057"/>
    <cellStyle name="Итог 3 2 7" xfId="38058"/>
    <cellStyle name="Итог 3 2 8" xfId="38059"/>
    <cellStyle name="Итог 3 2 9" xfId="38060"/>
    <cellStyle name="Итог 3 3" xfId="38061"/>
    <cellStyle name="Итог 3 3 10" xfId="38062"/>
    <cellStyle name="Итог 3 3 11" xfId="38063"/>
    <cellStyle name="Итог 3 3 12" xfId="38064"/>
    <cellStyle name="Итог 3 3 13" xfId="38065"/>
    <cellStyle name="Итог 3 3 14" xfId="38066"/>
    <cellStyle name="Итог 3 3 15" xfId="38067"/>
    <cellStyle name="Итог 3 3 16" xfId="38068"/>
    <cellStyle name="Итог 3 3 17" xfId="38069"/>
    <cellStyle name="Итог 3 3 2" xfId="38070"/>
    <cellStyle name="Итог 3 3 2 10" xfId="38071"/>
    <cellStyle name="Итог 3 3 2 11" xfId="38072"/>
    <cellStyle name="Итог 3 3 2 12" xfId="38073"/>
    <cellStyle name="Итог 3 3 2 13" xfId="38074"/>
    <cellStyle name="Итог 3 3 2 14" xfId="38075"/>
    <cellStyle name="Итог 3 3 2 2" xfId="38076"/>
    <cellStyle name="Итог 3 3 2 2 10" xfId="38077"/>
    <cellStyle name="Итог 3 3 2 2 2" xfId="38078"/>
    <cellStyle name="Итог 3 3 2 2 2 2" xfId="38079"/>
    <cellStyle name="Итог 3 3 2 2 2 3" xfId="38080"/>
    <cellStyle name="Итог 3 3 2 2 2 4" xfId="38081"/>
    <cellStyle name="Итог 3 3 2 2 2 5" xfId="38082"/>
    <cellStyle name="Итог 3 3 2 2 2 6" xfId="38083"/>
    <cellStyle name="Итог 3 3 2 2 2 7" xfId="38084"/>
    <cellStyle name="Итог 3 3 2 2 3" xfId="38085"/>
    <cellStyle name="Итог 3 3 2 2 3 2" xfId="38086"/>
    <cellStyle name="Итог 3 3 2 2 3 3" xfId="38087"/>
    <cellStyle name="Итог 3 3 2 2 3 4" xfId="38088"/>
    <cellStyle name="Итог 3 3 2 2 3 5" xfId="38089"/>
    <cellStyle name="Итог 3 3 2 2 3 6" xfId="38090"/>
    <cellStyle name="Итог 3 3 2 2 3 7" xfId="38091"/>
    <cellStyle name="Итог 3 3 2 2 4" xfId="38092"/>
    <cellStyle name="Итог 3 3 2 2 5" xfId="38093"/>
    <cellStyle name="Итог 3 3 2 2 6" xfId="38094"/>
    <cellStyle name="Итог 3 3 2 2 7" xfId="38095"/>
    <cellStyle name="Итог 3 3 2 2 8" xfId="38096"/>
    <cellStyle name="Итог 3 3 2 2 9" xfId="38097"/>
    <cellStyle name="Итог 3 3 2 3" xfId="38098"/>
    <cellStyle name="Итог 3 3 2 3 2" xfId="38099"/>
    <cellStyle name="Итог 3 3 2 3 3" xfId="38100"/>
    <cellStyle name="Итог 3 3 2 3 4" xfId="38101"/>
    <cellStyle name="Итог 3 3 2 3 5" xfId="38102"/>
    <cellStyle name="Итог 3 3 2 3 6" xfId="38103"/>
    <cellStyle name="Итог 3 3 2 3 7" xfId="38104"/>
    <cellStyle name="Итог 3 3 2 4" xfId="38105"/>
    <cellStyle name="Итог 3 3 2 4 2" xfId="38106"/>
    <cellStyle name="Итог 3 3 2 4 3" xfId="38107"/>
    <cellStyle name="Итог 3 3 2 4 4" xfId="38108"/>
    <cellStyle name="Итог 3 3 2 4 5" xfId="38109"/>
    <cellStyle name="Итог 3 3 2 4 6" xfId="38110"/>
    <cellStyle name="Итог 3 3 2 4 7" xfId="38111"/>
    <cellStyle name="Итог 3 3 2 5" xfId="38112"/>
    <cellStyle name="Итог 3 3 2 6" xfId="38113"/>
    <cellStyle name="Итог 3 3 2 7" xfId="38114"/>
    <cellStyle name="Итог 3 3 2 8" xfId="38115"/>
    <cellStyle name="Итог 3 3 2 9" xfId="38116"/>
    <cellStyle name="Итог 3 3 3" xfId="38117"/>
    <cellStyle name="Итог 3 3 3 10" xfId="38118"/>
    <cellStyle name="Итог 3 3 3 11" xfId="38119"/>
    <cellStyle name="Итог 3 3 3 12" xfId="38120"/>
    <cellStyle name="Итог 3 3 3 13" xfId="38121"/>
    <cellStyle name="Итог 3 3 3 14" xfId="38122"/>
    <cellStyle name="Итог 3 3 3 2" xfId="38123"/>
    <cellStyle name="Итог 3 3 3 2 10" xfId="38124"/>
    <cellStyle name="Итог 3 3 3 2 2" xfId="38125"/>
    <cellStyle name="Итог 3 3 3 2 2 2" xfId="38126"/>
    <cellStyle name="Итог 3 3 3 2 2 3" xfId="38127"/>
    <cellStyle name="Итог 3 3 3 2 2 4" xfId="38128"/>
    <cellStyle name="Итог 3 3 3 2 2 5" xfId="38129"/>
    <cellStyle name="Итог 3 3 3 2 2 6" xfId="38130"/>
    <cellStyle name="Итог 3 3 3 2 2 7" xfId="38131"/>
    <cellStyle name="Итог 3 3 3 2 3" xfId="38132"/>
    <cellStyle name="Итог 3 3 3 2 3 2" xfId="38133"/>
    <cellStyle name="Итог 3 3 3 2 3 3" xfId="38134"/>
    <cellStyle name="Итог 3 3 3 2 3 4" xfId="38135"/>
    <cellStyle name="Итог 3 3 3 2 3 5" xfId="38136"/>
    <cellStyle name="Итог 3 3 3 2 3 6" xfId="38137"/>
    <cellStyle name="Итог 3 3 3 2 3 7" xfId="38138"/>
    <cellStyle name="Итог 3 3 3 2 4" xfId="38139"/>
    <cellStyle name="Итог 3 3 3 2 5" xfId="38140"/>
    <cellStyle name="Итог 3 3 3 2 6" xfId="38141"/>
    <cellStyle name="Итог 3 3 3 2 7" xfId="38142"/>
    <cellStyle name="Итог 3 3 3 2 8" xfId="38143"/>
    <cellStyle name="Итог 3 3 3 2 9" xfId="38144"/>
    <cellStyle name="Итог 3 3 3 3" xfId="38145"/>
    <cellStyle name="Итог 3 3 3 3 2" xfId="38146"/>
    <cellStyle name="Итог 3 3 3 3 3" xfId="38147"/>
    <cellStyle name="Итог 3 3 3 3 4" xfId="38148"/>
    <cellStyle name="Итог 3 3 3 3 5" xfId="38149"/>
    <cellStyle name="Итог 3 3 3 3 6" xfId="38150"/>
    <cellStyle name="Итог 3 3 3 3 7" xfId="38151"/>
    <cellStyle name="Итог 3 3 3 4" xfId="38152"/>
    <cellStyle name="Итог 3 3 3 4 2" xfId="38153"/>
    <cellStyle name="Итог 3 3 3 4 3" xfId="38154"/>
    <cellStyle name="Итог 3 3 3 4 4" xfId="38155"/>
    <cellStyle name="Итог 3 3 3 4 5" xfId="38156"/>
    <cellStyle name="Итог 3 3 3 4 6" xfId="38157"/>
    <cellStyle name="Итог 3 3 3 4 7" xfId="38158"/>
    <cellStyle name="Итог 3 3 3 5" xfId="38159"/>
    <cellStyle name="Итог 3 3 3 6" xfId="38160"/>
    <cellStyle name="Итог 3 3 3 7" xfId="38161"/>
    <cellStyle name="Итог 3 3 3 8" xfId="38162"/>
    <cellStyle name="Итог 3 3 3 9" xfId="38163"/>
    <cellStyle name="Итог 3 3 4" xfId="38164"/>
    <cellStyle name="Итог 3 3 4 10" xfId="38165"/>
    <cellStyle name="Итог 3 3 4 11" xfId="38166"/>
    <cellStyle name="Итог 3 3 4 12" xfId="38167"/>
    <cellStyle name="Итог 3 3 4 13" xfId="38168"/>
    <cellStyle name="Итог 3 3 4 14" xfId="38169"/>
    <cellStyle name="Итог 3 3 4 2" xfId="38170"/>
    <cellStyle name="Итог 3 3 4 2 10" xfId="38171"/>
    <cellStyle name="Итог 3 3 4 2 2" xfId="38172"/>
    <cellStyle name="Итог 3 3 4 2 2 2" xfId="38173"/>
    <cellStyle name="Итог 3 3 4 2 2 3" xfId="38174"/>
    <cellStyle name="Итог 3 3 4 2 2 4" xfId="38175"/>
    <cellStyle name="Итог 3 3 4 2 2 5" xfId="38176"/>
    <cellStyle name="Итог 3 3 4 2 2 6" xfId="38177"/>
    <cellStyle name="Итог 3 3 4 2 2 7" xfId="38178"/>
    <cellStyle name="Итог 3 3 4 2 3" xfId="38179"/>
    <cellStyle name="Итог 3 3 4 2 3 2" xfId="38180"/>
    <cellStyle name="Итог 3 3 4 2 3 3" xfId="38181"/>
    <cellStyle name="Итог 3 3 4 2 3 4" xfId="38182"/>
    <cellStyle name="Итог 3 3 4 2 3 5" xfId="38183"/>
    <cellStyle name="Итог 3 3 4 2 3 6" xfId="38184"/>
    <cellStyle name="Итог 3 3 4 2 3 7" xfId="38185"/>
    <cellStyle name="Итог 3 3 4 2 4" xfId="38186"/>
    <cellStyle name="Итог 3 3 4 2 5" xfId="38187"/>
    <cellStyle name="Итог 3 3 4 2 6" xfId="38188"/>
    <cellStyle name="Итог 3 3 4 2 7" xfId="38189"/>
    <cellStyle name="Итог 3 3 4 2 8" xfId="38190"/>
    <cellStyle name="Итог 3 3 4 2 9" xfId="38191"/>
    <cellStyle name="Итог 3 3 4 3" xfId="38192"/>
    <cellStyle name="Итог 3 3 4 3 2" xfId="38193"/>
    <cellStyle name="Итог 3 3 4 3 3" xfId="38194"/>
    <cellStyle name="Итог 3 3 4 3 4" xfId="38195"/>
    <cellStyle name="Итог 3 3 4 3 5" xfId="38196"/>
    <cellStyle name="Итог 3 3 4 3 6" xfId="38197"/>
    <cellStyle name="Итог 3 3 4 3 7" xfId="38198"/>
    <cellStyle name="Итог 3 3 4 4" xfId="38199"/>
    <cellStyle name="Итог 3 3 4 4 2" xfId="38200"/>
    <cellStyle name="Итог 3 3 4 4 3" xfId="38201"/>
    <cellStyle name="Итог 3 3 4 4 4" xfId="38202"/>
    <cellStyle name="Итог 3 3 4 4 5" xfId="38203"/>
    <cellStyle name="Итог 3 3 4 4 6" xfId="38204"/>
    <cellStyle name="Итог 3 3 4 4 7" xfId="38205"/>
    <cellStyle name="Итог 3 3 4 5" xfId="38206"/>
    <cellStyle name="Итог 3 3 4 6" xfId="38207"/>
    <cellStyle name="Итог 3 3 4 7" xfId="38208"/>
    <cellStyle name="Итог 3 3 4 8" xfId="38209"/>
    <cellStyle name="Итог 3 3 4 9" xfId="38210"/>
    <cellStyle name="Итог 3 3 5" xfId="38211"/>
    <cellStyle name="Итог 3 3 5 10" xfId="38212"/>
    <cellStyle name="Итог 3 3 5 11" xfId="38213"/>
    <cellStyle name="Итог 3 3 5 12" xfId="38214"/>
    <cellStyle name="Итог 3 3 5 13" xfId="38215"/>
    <cellStyle name="Итог 3 3 5 14" xfId="38216"/>
    <cellStyle name="Итог 3 3 5 2" xfId="38217"/>
    <cellStyle name="Итог 3 3 5 2 10" xfId="38218"/>
    <cellStyle name="Итог 3 3 5 2 2" xfId="38219"/>
    <cellStyle name="Итог 3 3 5 2 2 2" xfId="38220"/>
    <cellStyle name="Итог 3 3 5 2 2 3" xfId="38221"/>
    <cellStyle name="Итог 3 3 5 2 2 4" xfId="38222"/>
    <cellStyle name="Итог 3 3 5 2 2 5" xfId="38223"/>
    <cellStyle name="Итог 3 3 5 2 2 6" xfId="38224"/>
    <cellStyle name="Итог 3 3 5 2 2 7" xfId="38225"/>
    <cellStyle name="Итог 3 3 5 2 3" xfId="38226"/>
    <cellStyle name="Итог 3 3 5 2 3 2" xfId="38227"/>
    <cellStyle name="Итог 3 3 5 2 3 3" xfId="38228"/>
    <cellStyle name="Итог 3 3 5 2 3 4" xfId="38229"/>
    <cellStyle name="Итог 3 3 5 2 3 5" xfId="38230"/>
    <cellStyle name="Итог 3 3 5 2 3 6" xfId="38231"/>
    <cellStyle name="Итог 3 3 5 2 3 7" xfId="38232"/>
    <cellStyle name="Итог 3 3 5 2 4" xfId="38233"/>
    <cellStyle name="Итог 3 3 5 2 5" xfId="38234"/>
    <cellStyle name="Итог 3 3 5 2 6" xfId="38235"/>
    <cellStyle name="Итог 3 3 5 2 7" xfId="38236"/>
    <cellStyle name="Итог 3 3 5 2 8" xfId="38237"/>
    <cellStyle name="Итог 3 3 5 2 9" xfId="38238"/>
    <cellStyle name="Итог 3 3 5 3" xfId="38239"/>
    <cellStyle name="Итог 3 3 5 3 2" xfId="38240"/>
    <cellStyle name="Итог 3 3 5 3 3" xfId="38241"/>
    <cellStyle name="Итог 3 3 5 3 4" xfId="38242"/>
    <cellStyle name="Итог 3 3 5 3 5" xfId="38243"/>
    <cellStyle name="Итог 3 3 5 3 6" xfId="38244"/>
    <cellStyle name="Итог 3 3 5 3 7" xfId="38245"/>
    <cellStyle name="Итог 3 3 5 4" xfId="38246"/>
    <cellStyle name="Итог 3 3 5 4 2" xfId="38247"/>
    <cellStyle name="Итог 3 3 5 4 3" xfId="38248"/>
    <cellStyle name="Итог 3 3 5 4 4" xfId="38249"/>
    <cellStyle name="Итог 3 3 5 4 5" xfId="38250"/>
    <cellStyle name="Итог 3 3 5 4 6" xfId="38251"/>
    <cellStyle name="Итог 3 3 5 4 7" xfId="38252"/>
    <cellStyle name="Итог 3 3 5 5" xfId="38253"/>
    <cellStyle name="Итог 3 3 5 6" xfId="38254"/>
    <cellStyle name="Итог 3 3 5 7" xfId="38255"/>
    <cellStyle name="Итог 3 3 5 8" xfId="38256"/>
    <cellStyle name="Итог 3 3 5 9" xfId="38257"/>
    <cellStyle name="Итог 3 3 6" xfId="38258"/>
    <cellStyle name="Итог 3 3 6 10" xfId="38259"/>
    <cellStyle name="Итог 3 3 6 2" xfId="38260"/>
    <cellStyle name="Итог 3 3 6 2 2" xfId="38261"/>
    <cellStyle name="Итог 3 3 6 2 3" xfId="38262"/>
    <cellStyle name="Итог 3 3 6 2 4" xfId="38263"/>
    <cellStyle name="Итог 3 3 6 2 5" xfId="38264"/>
    <cellStyle name="Итог 3 3 6 2 6" xfId="38265"/>
    <cellStyle name="Итог 3 3 6 2 7" xfId="38266"/>
    <cellStyle name="Итог 3 3 6 3" xfId="38267"/>
    <cellStyle name="Итог 3 3 6 3 2" xfId="38268"/>
    <cellStyle name="Итог 3 3 6 3 3" xfId="38269"/>
    <cellStyle name="Итог 3 3 6 3 4" xfId="38270"/>
    <cellStyle name="Итог 3 3 6 3 5" xfId="38271"/>
    <cellStyle name="Итог 3 3 6 3 6" xfId="38272"/>
    <cellStyle name="Итог 3 3 6 3 7" xfId="38273"/>
    <cellStyle name="Итог 3 3 6 4" xfId="38274"/>
    <cellStyle name="Итог 3 3 6 5" xfId="38275"/>
    <cellStyle name="Итог 3 3 6 6" xfId="38276"/>
    <cellStyle name="Итог 3 3 6 7" xfId="38277"/>
    <cellStyle name="Итог 3 3 6 8" xfId="38278"/>
    <cellStyle name="Итог 3 3 6 9" xfId="38279"/>
    <cellStyle name="Итог 3 3 7" xfId="38280"/>
    <cellStyle name="Итог 3 3 7 2" xfId="38281"/>
    <cellStyle name="Итог 3 3 7 3" xfId="38282"/>
    <cellStyle name="Итог 3 3 7 4" xfId="38283"/>
    <cellStyle name="Итог 3 3 7 5" xfId="38284"/>
    <cellStyle name="Итог 3 3 7 6" xfId="38285"/>
    <cellStyle name="Итог 3 3 7 7" xfId="38286"/>
    <cellStyle name="Итог 3 3 8" xfId="38287"/>
    <cellStyle name="Итог 3 3 8 2" xfId="38288"/>
    <cellStyle name="Итог 3 3 8 3" xfId="38289"/>
    <cellStyle name="Итог 3 3 8 4" xfId="38290"/>
    <cellStyle name="Итог 3 3 8 5" xfId="38291"/>
    <cellStyle name="Итог 3 3 8 6" xfId="38292"/>
    <cellStyle name="Итог 3 3 8 7" xfId="38293"/>
    <cellStyle name="Итог 3 3 9" xfId="38294"/>
    <cellStyle name="Итог 3 4" xfId="38295"/>
    <cellStyle name="Итог 3 4 10" xfId="38296"/>
    <cellStyle name="Итог 3 4 11" xfId="38297"/>
    <cellStyle name="Итог 3 4 12" xfId="38298"/>
    <cellStyle name="Итог 3 4 13" xfId="38299"/>
    <cellStyle name="Итог 3 4 14" xfId="38300"/>
    <cellStyle name="Итог 3 4 15" xfId="38301"/>
    <cellStyle name="Итог 3 4 16" xfId="38302"/>
    <cellStyle name="Итог 3 4 17" xfId="38303"/>
    <cellStyle name="Итог 3 4 2" xfId="38304"/>
    <cellStyle name="Итог 3 4 2 10" xfId="38305"/>
    <cellStyle name="Итог 3 4 2 11" xfId="38306"/>
    <cellStyle name="Итог 3 4 2 12" xfId="38307"/>
    <cellStyle name="Итог 3 4 2 13" xfId="38308"/>
    <cellStyle name="Итог 3 4 2 14" xfId="38309"/>
    <cellStyle name="Итог 3 4 2 2" xfId="38310"/>
    <cellStyle name="Итог 3 4 2 2 10" xfId="38311"/>
    <cellStyle name="Итог 3 4 2 2 2" xfId="38312"/>
    <cellStyle name="Итог 3 4 2 2 2 2" xfId="38313"/>
    <cellStyle name="Итог 3 4 2 2 2 3" xfId="38314"/>
    <cellStyle name="Итог 3 4 2 2 2 4" xfId="38315"/>
    <cellStyle name="Итог 3 4 2 2 2 5" xfId="38316"/>
    <cellStyle name="Итог 3 4 2 2 2 6" xfId="38317"/>
    <cellStyle name="Итог 3 4 2 2 2 7" xfId="38318"/>
    <cellStyle name="Итог 3 4 2 2 3" xfId="38319"/>
    <cellStyle name="Итог 3 4 2 2 3 2" xfId="38320"/>
    <cellStyle name="Итог 3 4 2 2 3 3" xfId="38321"/>
    <cellStyle name="Итог 3 4 2 2 3 4" xfId="38322"/>
    <cellStyle name="Итог 3 4 2 2 3 5" xfId="38323"/>
    <cellStyle name="Итог 3 4 2 2 3 6" xfId="38324"/>
    <cellStyle name="Итог 3 4 2 2 3 7" xfId="38325"/>
    <cellStyle name="Итог 3 4 2 2 4" xfId="38326"/>
    <cellStyle name="Итог 3 4 2 2 5" xfId="38327"/>
    <cellStyle name="Итог 3 4 2 2 6" xfId="38328"/>
    <cellStyle name="Итог 3 4 2 2 7" xfId="38329"/>
    <cellStyle name="Итог 3 4 2 2 8" xfId="38330"/>
    <cellStyle name="Итог 3 4 2 2 9" xfId="38331"/>
    <cellStyle name="Итог 3 4 2 3" xfId="38332"/>
    <cellStyle name="Итог 3 4 2 3 2" xfId="38333"/>
    <cellStyle name="Итог 3 4 2 3 3" xfId="38334"/>
    <cellStyle name="Итог 3 4 2 3 4" xfId="38335"/>
    <cellStyle name="Итог 3 4 2 3 5" xfId="38336"/>
    <cellStyle name="Итог 3 4 2 3 6" xfId="38337"/>
    <cellStyle name="Итог 3 4 2 3 7" xfId="38338"/>
    <cellStyle name="Итог 3 4 2 4" xfId="38339"/>
    <cellStyle name="Итог 3 4 2 4 2" xfId="38340"/>
    <cellStyle name="Итог 3 4 2 4 3" xfId="38341"/>
    <cellStyle name="Итог 3 4 2 4 4" xfId="38342"/>
    <cellStyle name="Итог 3 4 2 4 5" xfId="38343"/>
    <cellStyle name="Итог 3 4 2 4 6" xfId="38344"/>
    <cellStyle name="Итог 3 4 2 4 7" xfId="38345"/>
    <cellStyle name="Итог 3 4 2 5" xfId="38346"/>
    <cellStyle name="Итог 3 4 2 6" xfId="38347"/>
    <cellStyle name="Итог 3 4 2 7" xfId="38348"/>
    <cellStyle name="Итог 3 4 2 8" xfId="38349"/>
    <cellStyle name="Итог 3 4 2 9" xfId="38350"/>
    <cellStyle name="Итог 3 4 3" xfId="38351"/>
    <cellStyle name="Итог 3 4 3 10" xfId="38352"/>
    <cellStyle name="Итог 3 4 3 11" xfId="38353"/>
    <cellStyle name="Итог 3 4 3 12" xfId="38354"/>
    <cellStyle name="Итог 3 4 3 13" xfId="38355"/>
    <cellStyle name="Итог 3 4 3 14" xfId="38356"/>
    <cellStyle name="Итог 3 4 3 2" xfId="38357"/>
    <cellStyle name="Итог 3 4 3 2 10" xfId="38358"/>
    <cellStyle name="Итог 3 4 3 2 2" xfId="38359"/>
    <cellStyle name="Итог 3 4 3 2 2 2" xfId="38360"/>
    <cellStyle name="Итог 3 4 3 2 2 3" xfId="38361"/>
    <cellStyle name="Итог 3 4 3 2 2 4" xfId="38362"/>
    <cellStyle name="Итог 3 4 3 2 2 5" xfId="38363"/>
    <cellStyle name="Итог 3 4 3 2 2 6" xfId="38364"/>
    <cellStyle name="Итог 3 4 3 2 2 7" xfId="38365"/>
    <cellStyle name="Итог 3 4 3 2 3" xfId="38366"/>
    <cellStyle name="Итог 3 4 3 2 3 2" xfId="38367"/>
    <cellStyle name="Итог 3 4 3 2 3 3" xfId="38368"/>
    <cellStyle name="Итог 3 4 3 2 3 4" xfId="38369"/>
    <cellStyle name="Итог 3 4 3 2 3 5" xfId="38370"/>
    <cellStyle name="Итог 3 4 3 2 3 6" xfId="38371"/>
    <cellStyle name="Итог 3 4 3 2 3 7" xfId="38372"/>
    <cellStyle name="Итог 3 4 3 2 4" xfId="38373"/>
    <cellStyle name="Итог 3 4 3 2 5" xfId="38374"/>
    <cellStyle name="Итог 3 4 3 2 6" xfId="38375"/>
    <cellStyle name="Итог 3 4 3 2 7" xfId="38376"/>
    <cellStyle name="Итог 3 4 3 2 8" xfId="38377"/>
    <cellStyle name="Итог 3 4 3 2 9" xfId="38378"/>
    <cellStyle name="Итог 3 4 3 3" xfId="38379"/>
    <cellStyle name="Итог 3 4 3 3 2" xfId="38380"/>
    <cellStyle name="Итог 3 4 3 3 3" xfId="38381"/>
    <cellStyle name="Итог 3 4 3 3 4" xfId="38382"/>
    <cellStyle name="Итог 3 4 3 3 5" xfId="38383"/>
    <cellStyle name="Итог 3 4 3 3 6" xfId="38384"/>
    <cellStyle name="Итог 3 4 3 3 7" xfId="38385"/>
    <cellStyle name="Итог 3 4 3 4" xfId="38386"/>
    <cellStyle name="Итог 3 4 3 4 2" xfId="38387"/>
    <cellStyle name="Итог 3 4 3 4 3" xfId="38388"/>
    <cellStyle name="Итог 3 4 3 4 4" xfId="38389"/>
    <cellStyle name="Итог 3 4 3 4 5" xfId="38390"/>
    <cellStyle name="Итог 3 4 3 4 6" xfId="38391"/>
    <cellStyle name="Итог 3 4 3 4 7" xfId="38392"/>
    <cellStyle name="Итог 3 4 3 5" xfId="38393"/>
    <cellStyle name="Итог 3 4 3 6" xfId="38394"/>
    <cellStyle name="Итог 3 4 3 7" xfId="38395"/>
    <cellStyle name="Итог 3 4 3 8" xfId="38396"/>
    <cellStyle name="Итог 3 4 3 9" xfId="38397"/>
    <cellStyle name="Итог 3 4 4" xfId="38398"/>
    <cellStyle name="Итог 3 4 4 10" xfId="38399"/>
    <cellStyle name="Итог 3 4 4 11" xfId="38400"/>
    <cellStyle name="Итог 3 4 4 12" xfId="38401"/>
    <cellStyle name="Итог 3 4 4 13" xfId="38402"/>
    <cellStyle name="Итог 3 4 4 14" xfId="38403"/>
    <cellStyle name="Итог 3 4 4 2" xfId="38404"/>
    <cellStyle name="Итог 3 4 4 2 10" xfId="38405"/>
    <cellStyle name="Итог 3 4 4 2 2" xfId="38406"/>
    <cellStyle name="Итог 3 4 4 2 2 2" xfId="38407"/>
    <cellStyle name="Итог 3 4 4 2 2 3" xfId="38408"/>
    <cellStyle name="Итог 3 4 4 2 2 4" xfId="38409"/>
    <cellStyle name="Итог 3 4 4 2 2 5" xfId="38410"/>
    <cellStyle name="Итог 3 4 4 2 2 6" xfId="38411"/>
    <cellStyle name="Итог 3 4 4 2 2 7" xfId="38412"/>
    <cellStyle name="Итог 3 4 4 2 3" xfId="38413"/>
    <cellStyle name="Итог 3 4 4 2 3 2" xfId="38414"/>
    <cellStyle name="Итог 3 4 4 2 3 3" xfId="38415"/>
    <cellStyle name="Итог 3 4 4 2 3 4" xfId="38416"/>
    <cellStyle name="Итог 3 4 4 2 3 5" xfId="38417"/>
    <cellStyle name="Итог 3 4 4 2 3 6" xfId="38418"/>
    <cellStyle name="Итог 3 4 4 2 3 7" xfId="38419"/>
    <cellStyle name="Итог 3 4 4 2 4" xfId="38420"/>
    <cellStyle name="Итог 3 4 4 2 5" xfId="38421"/>
    <cellStyle name="Итог 3 4 4 2 6" xfId="38422"/>
    <cellStyle name="Итог 3 4 4 2 7" xfId="38423"/>
    <cellStyle name="Итог 3 4 4 2 8" xfId="38424"/>
    <cellStyle name="Итог 3 4 4 2 9" xfId="38425"/>
    <cellStyle name="Итог 3 4 4 3" xfId="38426"/>
    <cellStyle name="Итог 3 4 4 3 2" xfId="38427"/>
    <cellStyle name="Итог 3 4 4 3 3" xfId="38428"/>
    <cellStyle name="Итог 3 4 4 3 4" xfId="38429"/>
    <cellStyle name="Итог 3 4 4 3 5" xfId="38430"/>
    <cellStyle name="Итог 3 4 4 3 6" xfId="38431"/>
    <cellStyle name="Итог 3 4 4 3 7" xfId="38432"/>
    <cellStyle name="Итог 3 4 4 4" xfId="38433"/>
    <cellStyle name="Итог 3 4 4 4 2" xfId="38434"/>
    <cellStyle name="Итог 3 4 4 4 3" xfId="38435"/>
    <cellStyle name="Итог 3 4 4 4 4" xfId="38436"/>
    <cellStyle name="Итог 3 4 4 4 5" xfId="38437"/>
    <cellStyle name="Итог 3 4 4 4 6" xfId="38438"/>
    <cellStyle name="Итог 3 4 4 4 7" xfId="38439"/>
    <cellStyle name="Итог 3 4 4 5" xfId="38440"/>
    <cellStyle name="Итог 3 4 4 6" xfId="38441"/>
    <cellStyle name="Итог 3 4 4 7" xfId="38442"/>
    <cellStyle name="Итог 3 4 4 8" xfId="38443"/>
    <cellStyle name="Итог 3 4 4 9" xfId="38444"/>
    <cellStyle name="Итог 3 4 5" xfId="38445"/>
    <cellStyle name="Итог 3 4 5 10" xfId="38446"/>
    <cellStyle name="Итог 3 4 5 11" xfId="38447"/>
    <cellStyle name="Итог 3 4 5 12" xfId="38448"/>
    <cellStyle name="Итог 3 4 5 13" xfId="38449"/>
    <cellStyle name="Итог 3 4 5 14" xfId="38450"/>
    <cellStyle name="Итог 3 4 5 2" xfId="38451"/>
    <cellStyle name="Итог 3 4 5 2 10" xfId="38452"/>
    <cellStyle name="Итог 3 4 5 2 2" xfId="38453"/>
    <cellStyle name="Итог 3 4 5 2 2 2" xfId="38454"/>
    <cellStyle name="Итог 3 4 5 2 2 3" xfId="38455"/>
    <cellStyle name="Итог 3 4 5 2 2 4" xfId="38456"/>
    <cellStyle name="Итог 3 4 5 2 2 5" xfId="38457"/>
    <cellStyle name="Итог 3 4 5 2 2 6" xfId="38458"/>
    <cellStyle name="Итог 3 4 5 2 2 7" xfId="38459"/>
    <cellStyle name="Итог 3 4 5 2 3" xfId="38460"/>
    <cellStyle name="Итог 3 4 5 2 3 2" xfId="38461"/>
    <cellStyle name="Итог 3 4 5 2 3 3" xfId="38462"/>
    <cellStyle name="Итог 3 4 5 2 3 4" xfId="38463"/>
    <cellStyle name="Итог 3 4 5 2 3 5" xfId="38464"/>
    <cellStyle name="Итог 3 4 5 2 3 6" xfId="38465"/>
    <cellStyle name="Итог 3 4 5 2 3 7" xfId="38466"/>
    <cellStyle name="Итог 3 4 5 2 4" xfId="38467"/>
    <cellStyle name="Итог 3 4 5 2 5" xfId="38468"/>
    <cellStyle name="Итог 3 4 5 2 6" xfId="38469"/>
    <cellStyle name="Итог 3 4 5 2 7" xfId="38470"/>
    <cellStyle name="Итог 3 4 5 2 8" xfId="38471"/>
    <cellStyle name="Итог 3 4 5 2 9" xfId="38472"/>
    <cellStyle name="Итог 3 4 5 3" xfId="38473"/>
    <cellStyle name="Итог 3 4 5 3 2" xfId="38474"/>
    <cellStyle name="Итог 3 4 5 3 3" xfId="38475"/>
    <cellStyle name="Итог 3 4 5 3 4" xfId="38476"/>
    <cellStyle name="Итог 3 4 5 3 5" xfId="38477"/>
    <cellStyle name="Итог 3 4 5 3 6" xfId="38478"/>
    <cellStyle name="Итог 3 4 5 3 7" xfId="38479"/>
    <cellStyle name="Итог 3 4 5 4" xfId="38480"/>
    <cellStyle name="Итог 3 4 5 4 2" xfId="38481"/>
    <cellStyle name="Итог 3 4 5 4 3" xfId="38482"/>
    <cellStyle name="Итог 3 4 5 4 4" xfId="38483"/>
    <cellStyle name="Итог 3 4 5 4 5" xfId="38484"/>
    <cellStyle name="Итог 3 4 5 4 6" xfId="38485"/>
    <cellStyle name="Итог 3 4 5 4 7" xfId="38486"/>
    <cellStyle name="Итог 3 4 5 5" xfId="38487"/>
    <cellStyle name="Итог 3 4 5 6" xfId="38488"/>
    <cellStyle name="Итог 3 4 5 7" xfId="38489"/>
    <cellStyle name="Итог 3 4 5 8" xfId="38490"/>
    <cellStyle name="Итог 3 4 5 9" xfId="38491"/>
    <cellStyle name="Итог 3 4 6" xfId="38492"/>
    <cellStyle name="Итог 3 4 6 10" xfId="38493"/>
    <cellStyle name="Итог 3 4 6 2" xfId="38494"/>
    <cellStyle name="Итог 3 4 6 2 2" xfId="38495"/>
    <cellStyle name="Итог 3 4 6 2 3" xfId="38496"/>
    <cellStyle name="Итог 3 4 6 2 4" xfId="38497"/>
    <cellStyle name="Итог 3 4 6 2 5" xfId="38498"/>
    <cellStyle name="Итог 3 4 6 2 6" xfId="38499"/>
    <cellStyle name="Итог 3 4 6 2 7" xfId="38500"/>
    <cellStyle name="Итог 3 4 6 3" xfId="38501"/>
    <cellStyle name="Итог 3 4 6 3 2" xfId="38502"/>
    <cellStyle name="Итог 3 4 6 3 3" xfId="38503"/>
    <cellStyle name="Итог 3 4 6 3 4" xfId="38504"/>
    <cellStyle name="Итог 3 4 6 3 5" xfId="38505"/>
    <cellStyle name="Итог 3 4 6 3 6" xfId="38506"/>
    <cellStyle name="Итог 3 4 6 3 7" xfId="38507"/>
    <cellStyle name="Итог 3 4 6 4" xfId="38508"/>
    <cellStyle name="Итог 3 4 6 5" xfId="38509"/>
    <cellStyle name="Итог 3 4 6 6" xfId="38510"/>
    <cellStyle name="Итог 3 4 6 7" xfId="38511"/>
    <cellStyle name="Итог 3 4 6 8" xfId="38512"/>
    <cellStyle name="Итог 3 4 6 9" xfId="38513"/>
    <cellStyle name="Итог 3 4 7" xfId="38514"/>
    <cellStyle name="Итог 3 4 7 2" xfId="38515"/>
    <cellStyle name="Итог 3 4 7 3" xfId="38516"/>
    <cellStyle name="Итог 3 4 7 4" xfId="38517"/>
    <cellStyle name="Итог 3 4 7 5" xfId="38518"/>
    <cellStyle name="Итог 3 4 7 6" xfId="38519"/>
    <cellStyle name="Итог 3 4 7 7" xfId="38520"/>
    <cellStyle name="Итог 3 4 8" xfId="38521"/>
    <cellStyle name="Итог 3 4 8 2" xfId="38522"/>
    <cellStyle name="Итог 3 4 8 3" xfId="38523"/>
    <cellStyle name="Итог 3 4 8 4" xfId="38524"/>
    <cellStyle name="Итог 3 4 8 5" xfId="38525"/>
    <cellStyle name="Итог 3 4 8 6" xfId="38526"/>
    <cellStyle name="Итог 3 4 8 7" xfId="38527"/>
    <cellStyle name="Итог 3 4 9" xfId="38528"/>
    <cellStyle name="Итог 3 5" xfId="38529"/>
    <cellStyle name="Итог 3 5 10" xfId="38530"/>
    <cellStyle name="Итог 3 5 11" xfId="38531"/>
    <cellStyle name="Итог 3 5 12" xfId="38532"/>
    <cellStyle name="Итог 3 5 13" xfId="38533"/>
    <cellStyle name="Итог 3 5 14" xfId="38534"/>
    <cellStyle name="Итог 3 5 2" xfId="38535"/>
    <cellStyle name="Итог 3 5 2 10" xfId="38536"/>
    <cellStyle name="Итог 3 5 2 2" xfId="38537"/>
    <cellStyle name="Итог 3 5 2 2 2" xfId="38538"/>
    <cellStyle name="Итог 3 5 2 2 3" xfId="38539"/>
    <cellStyle name="Итог 3 5 2 2 4" xfId="38540"/>
    <cellStyle name="Итог 3 5 2 2 5" xfId="38541"/>
    <cellStyle name="Итог 3 5 2 2 6" xfId="38542"/>
    <cellStyle name="Итог 3 5 2 2 7" xfId="38543"/>
    <cellStyle name="Итог 3 5 2 3" xfId="38544"/>
    <cellStyle name="Итог 3 5 2 3 2" xfId="38545"/>
    <cellStyle name="Итог 3 5 2 3 3" xfId="38546"/>
    <cellStyle name="Итог 3 5 2 3 4" xfId="38547"/>
    <cellStyle name="Итог 3 5 2 3 5" xfId="38548"/>
    <cellStyle name="Итог 3 5 2 3 6" xfId="38549"/>
    <cellStyle name="Итог 3 5 2 3 7" xfId="38550"/>
    <cellStyle name="Итог 3 5 2 4" xfId="38551"/>
    <cellStyle name="Итог 3 5 2 5" xfId="38552"/>
    <cellStyle name="Итог 3 5 2 6" xfId="38553"/>
    <cellStyle name="Итог 3 5 2 7" xfId="38554"/>
    <cellStyle name="Итог 3 5 2 8" xfId="38555"/>
    <cellStyle name="Итог 3 5 2 9" xfId="38556"/>
    <cellStyle name="Итог 3 5 3" xfId="38557"/>
    <cellStyle name="Итог 3 5 3 2" xfId="38558"/>
    <cellStyle name="Итог 3 5 3 3" xfId="38559"/>
    <cellStyle name="Итог 3 5 3 4" xfId="38560"/>
    <cellStyle name="Итог 3 5 3 5" xfId="38561"/>
    <cellStyle name="Итог 3 5 3 6" xfId="38562"/>
    <cellStyle name="Итог 3 5 3 7" xfId="38563"/>
    <cellStyle name="Итог 3 5 4" xfId="38564"/>
    <cellStyle name="Итог 3 5 4 2" xfId="38565"/>
    <cellStyle name="Итог 3 5 4 3" xfId="38566"/>
    <cellStyle name="Итог 3 5 4 4" xfId="38567"/>
    <cellStyle name="Итог 3 5 4 5" xfId="38568"/>
    <cellStyle name="Итог 3 5 4 6" xfId="38569"/>
    <cellStyle name="Итог 3 5 4 7" xfId="38570"/>
    <cellStyle name="Итог 3 5 5" xfId="38571"/>
    <cellStyle name="Итог 3 5 6" xfId="38572"/>
    <cellStyle name="Итог 3 5 7" xfId="38573"/>
    <cellStyle name="Итог 3 5 8" xfId="38574"/>
    <cellStyle name="Итог 3 5 9" xfId="38575"/>
    <cellStyle name="Итог 3 6" xfId="38576"/>
    <cellStyle name="Итог 3 6 10" xfId="38577"/>
    <cellStyle name="Итог 3 6 2" xfId="38578"/>
    <cellStyle name="Итог 3 6 2 2" xfId="38579"/>
    <cellStyle name="Итог 3 6 2 3" xfId="38580"/>
    <cellStyle name="Итог 3 6 2 4" xfId="38581"/>
    <cellStyle name="Итог 3 6 2 5" xfId="38582"/>
    <cellStyle name="Итог 3 6 2 6" xfId="38583"/>
    <cellStyle name="Итог 3 6 2 7" xfId="38584"/>
    <cellStyle name="Итог 3 6 3" xfId="38585"/>
    <cellStyle name="Итог 3 6 3 2" xfId="38586"/>
    <cellStyle name="Итог 3 6 3 3" xfId="38587"/>
    <cellStyle name="Итог 3 6 3 4" xfId="38588"/>
    <cellStyle name="Итог 3 6 3 5" xfId="38589"/>
    <cellStyle name="Итог 3 6 3 6" xfId="38590"/>
    <cellStyle name="Итог 3 6 3 7" xfId="38591"/>
    <cellStyle name="Итог 3 6 4" xfId="38592"/>
    <cellStyle name="Итог 3 6 5" xfId="38593"/>
    <cellStyle name="Итог 3 6 6" xfId="38594"/>
    <cellStyle name="Итог 3 6 7" xfId="38595"/>
    <cellStyle name="Итог 3 6 8" xfId="38596"/>
    <cellStyle name="Итог 3 6 9" xfId="38597"/>
    <cellStyle name="Итог 3 7" xfId="38598"/>
    <cellStyle name="Итог 3 8" xfId="38599"/>
    <cellStyle name="Итог 4" xfId="38600"/>
    <cellStyle name="Итог 4 2" xfId="38601"/>
    <cellStyle name="Итог 4 2 10" xfId="38602"/>
    <cellStyle name="Итог 4 2 11" xfId="38603"/>
    <cellStyle name="Итог 4 2 12" xfId="38604"/>
    <cellStyle name="Итог 4 2 13" xfId="38605"/>
    <cellStyle name="Итог 4 2 14" xfId="38606"/>
    <cellStyle name="Итог 4 2 15" xfId="38607"/>
    <cellStyle name="Итог 4 2 2" xfId="38608"/>
    <cellStyle name="Итог 4 2 2 10" xfId="38609"/>
    <cellStyle name="Итог 4 2 2 11" xfId="38610"/>
    <cellStyle name="Итог 4 2 2 12" xfId="38611"/>
    <cellStyle name="Итог 4 2 2 13" xfId="38612"/>
    <cellStyle name="Итог 4 2 2 14" xfId="38613"/>
    <cellStyle name="Итог 4 2 2 2" xfId="38614"/>
    <cellStyle name="Итог 4 2 2 2 10" xfId="38615"/>
    <cellStyle name="Итог 4 2 2 2 2" xfId="38616"/>
    <cellStyle name="Итог 4 2 2 2 2 2" xfId="38617"/>
    <cellStyle name="Итог 4 2 2 2 2 3" xfId="38618"/>
    <cellStyle name="Итог 4 2 2 2 2 4" xfId="38619"/>
    <cellStyle name="Итог 4 2 2 2 2 5" xfId="38620"/>
    <cellStyle name="Итог 4 2 2 2 2 6" xfId="38621"/>
    <cellStyle name="Итог 4 2 2 2 2 7" xfId="38622"/>
    <cellStyle name="Итог 4 2 2 2 3" xfId="38623"/>
    <cellStyle name="Итог 4 2 2 2 3 2" xfId="38624"/>
    <cellStyle name="Итог 4 2 2 2 3 3" xfId="38625"/>
    <cellStyle name="Итог 4 2 2 2 3 4" xfId="38626"/>
    <cellStyle name="Итог 4 2 2 2 3 5" xfId="38627"/>
    <cellStyle name="Итог 4 2 2 2 3 6" xfId="38628"/>
    <cellStyle name="Итог 4 2 2 2 3 7" xfId="38629"/>
    <cellStyle name="Итог 4 2 2 2 4" xfId="38630"/>
    <cellStyle name="Итог 4 2 2 2 5" xfId="38631"/>
    <cellStyle name="Итог 4 2 2 2 6" xfId="38632"/>
    <cellStyle name="Итог 4 2 2 2 7" xfId="38633"/>
    <cellStyle name="Итог 4 2 2 2 8" xfId="38634"/>
    <cellStyle name="Итог 4 2 2 2 9" xfId="38635"/>
    <cellStyle name="Итог 4 2 2 3" xfId="38636"/>
    <cellStyle name="Итог 4 2 2 3 2" xfId="38637"/>
    <cellStyle name="Итог 4 2 2 3 3" xfId="38638"/>
    <cellStyle name="Итог 4 2 2 3 4" xfId="38639"/>
    <cellStyle name="Итог 4 2 2 3 5" xfId="38640"/>
    <cellStyle name="Итог 4 2 2 3 6" xfId="38641"/>
    <cellStyle name="Итог 4 2 2 3 7" xfId="38642"/>
    <cellStyle name="Итог 4 2 2 4" xfId="38643"/>
    <cellStyle name="Итог 4 2 2 4 2" xfId="38644"/>
    <cellStyle name="Итог 4 2 2 4 3" xfId="38645"/>
    <cellStyle name="Итог 4 2 2 4 4" xfId="38646"/>
    <cellStyle name="Итог 4 2 2 4 5" xfId="38647"/>
    <cellStyle name="Итог 4 2 2 4 6" xfId="38648"/>
    <cellStyle name="Итог 4 2 2 4 7" xfId="38649"/>
    <cellStyle name="Итог 4 2 2 5" xfId="38650"/>
    <cellStyle name="Итог 4 2 2 6" xfId="38651"/>
    <cellStyle name="Итог 4 2 2 7" xfId="38652"/>
    <cellStyle name="Итог 4 2 2 8" xfId="38653"/>
    <cellStyle name="Итог 4 2 2 9" xfId="38654"/>
    <cellStyle name="Итог 4 2 3" xfId="38655"/>
    <cellStyle name="Итог 4 2 3 10" xfId="38656"/>
    <cellStyle name="Итог 4 2 3 11" xfId="38657"/>
    <cellStyle name="Итог 4 2 3 12" xfId="38658"/>
    <cellStyle name="Итог 4 2 3 13" xfId="38659"/>
    <cellStyle name="Итог 4 2 3 14" xfId="38660"/>
    <cellStyle name="Итог 4 2 3 2" xfId="38661"/>
    <cellStyle name="Итог 4 2 3 2 10" xfId="38662"/>
    <cellStyle name="Итог 4 2 3 2 2" xfId="38663"/>
    <cellStyle name="Итог 4 2 3 2 2 2" xfId="38664"/>
    <cellStyle name="Итог 4 2 3 2 2 3" xfId="38665"/>
    <cellStyle name="Итог 4 2 3 2 2 4" xfId="38666"/>
    <cellStyle name="Итог 4 2 3 2 2 5" xfId="38667"/>
    <cellStyle name="Итог 4 2 3 2 2 6" xfId="38668"/>
    <cellStyle name="Итог 4 2 3 2 2 7" xfId="38669"/>
    <cellStyle name="Итог 4 2 3 2 3" xfId="38670"/>
    <cellStyle name="Итог 4 2 3 2 3 2" xfId="38671"/>
    <cellStyle name="Итог 4 2 3 2 3 3" xfId="38672"/>
    <cellStyle name="Итог 4 2 3 2 3 4" xfId="38673"/>
    <cellStyle name="Итог 4 2 3 2 3 5" xfId="38674"/>
    <cellStyle name="Итог 4 2 3 2 3 6" xfId="38675"/>
    <cellStyle name="Итог 4 2 3 2 3 7" xfId="38676"/>
    <cellStyle name="Итог 4 2 3 2 4" xfId="38677"/>
    <cellStyle name="Итог 4 2 3 2 5" xfId="38678"/>
    <cellStyle name="Итог 4 2 3 2 6" xfId="38679"/>
    <cellStyle name="Итог 4 2 3 2 7" xfId="38680"/>
    <cellStyle name="Итог 4 2 3 2 8" xfId="38681"/>
    <cellStyle name="Итог 4 2 3 2 9" xfId="38682"/>
    <cellStyle name="Итог 4 2 3 3" xfId="38683"/>
    <cellStyle name="Итог 4 2 3 3 2" xfId="38684"/>
    <cellStyle name="Итог 4 2 3 3 3" xfId="38685"/>
    <cellStyle name="Итог 4 2 3 3 4" xfId="38686"/>
    <cellStyle name="Итог 4 2 3 3 5" xfId="38687"/>
    <cellStyle name="Итог 4 2 3 3 6" xfId="38688"/>
    <cellStyle name="Итог 4 2 3 3 7" xfId="38689"/>
    <cellStyle name="Итог 4 2 3 4" xfId="38690"/>
    <cellStyle name="Итог 4 2 3 4 2" xfId="38691"/>
    <cellStyle name="Итог 4 2 3 4 3" xfId="38692"/>
    <cellStyle name="Итог 4 2 3 4 4" xfId="38693"/>
    <cellStyle name="Итог 4 2 3 4 5" xfId="38694"/>
    <cellStyle name="Итог 4 2 3 4 6" xfId="38695"/>
    <cellStyle name="Итог 4 2 3 4 7" xfId="38696"/>
    <cellStyle name="Итог 4 2 3 5" xfId="38697"/>
    <cellStyle name="Итог 4 2 3 6" xfId="38698"/>
    <cellStyle name="Итог 4 2 3 7" xfId="38699"/>
    <cellStyle name="Итог 4 2 3 8" xfId="38700"/>
    <cellStyle name="Итог 4 2 3 9" xfId="38701"/>
    <cellStyle name="Итог 4 2 4" xfId="38702"/>
    <cellStyle name="Итог 4 2 4 10" xfId="38703"/>
    <cellStyle name="Итог 4 2 4 11" xfId="38704"/>
    <cellStyle name="Итог 4 2 4 12" xfId="38705"/>
    <cellStyle name="Итог 4 2 4 13" xfId="38706"/>
    <cellStyle name="Итог 4 2 4 14" xfId="38707"/>
    <cellStyle name="Итог 4 2 4 2" xfId="38708"/>
    <cellStyle name="Итог 4 2 4 2 10" xfId="38709"/>
    <cellStyle name="Итог 4 2 4 2 2" xfId="38710"/>
    <cellStyle name="Итог 4 2 4 2 2 2" xfId="38711"/>
    <cellStyle name="Итог 4 2 4 2 2 3" xfId="38712"/>
    <cellStyle name="Итог 4 2 4 2 2 4" xfId="38713"/>
    <cellStyle name="Итог 4 2 4 2 2 5" xfId="38714"/>
    <cellStyle name="Итог 4 2 4 2 2 6" xfId="38715"/>
    <cellStyle name="Итог 4 2 4 2 2 7" xfId="38716"/>
    <cellStyle name="Итог 4 2 4 2 3" xfId="38717"/>
    <cellStyle name="Итог 4 2 4 2 3 2" xfId="38718"/>
    <cellStyle name="Итог 4 2 4 2 3 3" xfId="38719"/>
    <cellStyle name="Итог 4 2 4 2 3 4" xfId="38720"/>
    <cellStyle name="Итог 4 2 4 2 3 5" xfId="38721"/>
    <cellStyle name="Итог 4 2 4 2 3 6" xfId="38722"/>
    <cellStyle name="Итог 4 2 4 2 3 7" xfId="38723"/>
    <cellStyle name="Итог 4 2 4 2 4" xfId="38724"/>
    <cellStyle name="Итог 4 2 4 2 5" xfId="38725"/>
    <cellStyle name="Итог 4 2 4 2 6" xfId="38726"/>
    <cellStyle name="Итог 4 2 4 2 7" xfId="38727"/>
    <cellStyle name="Итог 4 2 4 2 8" xfId="38728"/>
    <cellStyle name="Итог 4 2 4 2 9" xfId="38729"/>
    <cellStyle name="Итог 4 2 4 3" xfId="38730"/>
    <cellStyle name="Итог 4 2 4 3 2" xfId="38731"/>
    <cellStyle name="Итог 4 2 4 3 3" xfId="38732"/>
    <cellStyle name="Итог 4 2 4 3 4" xfId="38733"/>
    <cellStyle name="Итог 4 2 4 3 5" xfId="38734"/>
    <cellStyle name="Итог 4 2 4 3 6" xfId="38735"/>
    <cellStyle name="Итог 4 2 4 3 7" xfId="38736"/>
    <cellStyle name="Итог 4 2 4 4" xfId="38737"/>
    <cellStyle name="Итог 4 2 4 4 2" xfId="38738"/>
    <cellStyle name="Итог 4 2 4 4 3" xfId="38739"/>
    <cellStyle name="Итог 4 2 4 4 4" xfId="38740"/>
    <cellStyle name="Итог 4 2 4 4 5" xfId="38741"/>
    <cellStyle name="Итог 4 2 4 4 6" xfId="38742"/>
    <cellStyle name="Итог 4 2 4 4 7" xfId="38743"/>
    <cellStyle name="Итог 4 2 4 5" xfId="38744"/>
    <cellStyle name="Итог 4 2 4 6" xfId="38745"/>
    <cellStyle name="Итог 4 2 4 7" xfId="38746"/>
    <cellStyle name="Итог 4 2 4 8" xfId="38747"/>
    <cellStyle name="Итог 4 2 4 9" xfId="38748"/>
    <cellStyle name="Итог 4 2 5" xfId="38749"/>
    <cellStyle name="Итог 4 2 5 10" xfId="38750"/>
    <cellStyle name="Итог 4 2 5 11" xfId="38751"/>
    <cellStyle name="Итог 4 2 5 12" xfId="38752"/>
    <cellStyle name="Итог 4 2 5 13" xfId="38753"/>
    <cellStyle name="Итог 4 2 5 14" xfId="38754"/>
    <cellStyle name="Итог 4 2 5 2" xfId="38755"/>
    <cellStyle name="Итог 4 2 5 2 10" xfId="38756"/>
    <cellStyle name="Итог 4 2 5 2 2" xfId="38757"/>
    <cellStyle name="Итог 4 2 5 2 2 2" xfId="38758"/>
    <cellStyle name="Итог 4 2 5 2 2 3" xfId="38759"/>
    <cellStyle name="Итог 4 2 5 2 2 4" xfId="38760"/>
    <cellStyle name="Итог 4 2 5 2 2 5" xfId="38761"/>
    <cellStyle name="Итог 4 2 5 2 2 6" xfId="38762"/>
    <cellStyle name="Итог 4 2 5 2 2 7" xfId="38763"/>
    <cellStyle name="Итог 4 2 5 2 3" xfId="38764"/>
    <cellStyle name="Итог 4 2 5 2 3 2" xfId="38765"/>
    <cellStyle name="Итог 4 2 5 2 3 3" xfId="38766"/>
    <cellStyle name="Итог 4 2 5 2 3 4" xfId="38767"/>
    <cellStyle name="Итог 4 2 5 2 3 5" xfId="38768"/>
    <cellStyle name="Итог 4 2 5 2 3 6" xfId="38769"/>
    <cellStyle name="Итог 4 2 5 2 3 7" xfId="38770"/>
    <cellStyle name="Итог 4 2 5 2 4" xfId="38771"/>
    <cellStyle name="Итог 4 2 5 2 5" xfId="38772"/>
    <cellStyle name="Итог 4 2 5 2 6" xfId="38773"/>
    <cellStyle name="Итог 4 2 5 2 7" xfId="38774"/>
    <cellStyle name="Итог 4 2 5 2 8" xfId="38775"/>
    <cellStyle name="Итог 4 2 5 2 9" xfId="38776"/>
    <cellStyle name="Итог 4 2 5 3" xfId="38777"/>
    <cellStyle name="Итог 4 2 5 3 2" xfId="38778"/>
    <cellStyle name="Итог 4 2 5 3 3" xfId="38779"/>
    <cellStyle name="Итог 4 2 5 3 4" xfId="38780"/>
    <cellStyle name="Итог 4 2 5 3 5" xfId="38781"/>
    <cellStyle name="Итог 4 2 5 3 6" xfId="38782"/>
    <cellStyle name="Итог 4 2 5 3 7" xfId="38783"/>
    <cellStyle name="Итог 4 2 5 4" xfId="38784"/>
    <cellStyle name="Итог 4 2 5 4 2" xfId="38785"/>
    <cellStyle name="Итог 4 2 5 4 3" xfId="38786"/>
    <cellStyle name="Итог 4 2 5 4 4" xfId="38787"/>
    <cellStyle name="Итог 4 2 5 4 5" xfId="38788"/>
    <cellStyle name="Итог 4 2 5 4 6" xfId="38789"/>
    <cellStyle name="Итог 4 2 5 4 7" xfId="38790"/>
    <cellStyle name="Итог 4 2 5 5" xfId="38791"/>
    <cellStyle name="Итог 4 2 5 6" xfId="38792"/>
    <cellStyle name="Итог 4 2 5 7" xfId="38793"/>
    <cellStyle name="Итог 4 2 5 8" xfId="38794"/>
    <cellStyle name="Итог 4 2 5 9" xfId="38795"/>
    <cellStyle name="Итог 4 2 6" xfId="38796"/>
    <cellStyle name="Итог 4 2 6 10" xfId="38797"/>
    <cellStyle name="Итог 4 2 6 2" xfId="38798"/>
    <cellStyle name="Итог 4 2 6 2 2" xfId="38799"/>
    <cellStyle name="Итог 4 2 6 2 3" xfId="38800"/>
    <cellStyle name="Итог 4 2 6 2 4" xfId="38801"/>
    <cellStyle name="Итог 4 2 6 2 5" xfId="38802"/>
    <cellStyle name="Итог 4 2 6 2 6" xfId="38803"/>
    <cellStyle name="Итог 4 2 6 2 7" xfId="38804"/>
    <cellStyle name="Итог 4 2 6 3" xfId="38805"/>
    <cellStyle name="Итог 4 2 6 3 2" xfId="38806"/>
    <cellStyle name="Итог 4 2 6 3 3" xfId="38807"/>
    <cellStyle name="Итог 4 2 6 3 4" xfId="38808"/>
    <cellStyle name="Итог 4 2 6 3 5" xfId="38809"/>
    <cellStyle name="Итог 4 2 6 3 6" xfId="38810"/>
    <cellStyle name="Итог 4 2 6 3 7" xfId="38811"/>
    <cellStyle name="Итог 4 2 6 4" xfId="38812"/>
    <cellStyle name="Итог 4 2 6 5" xfId="38813"/>
    <cellStyle name="Итог 4 2 6 6" xfId="38814"/>
    <cellStyle name="Итог 4 2 6 7" xfId="38815"/>
    <cellStyle name="Итог 4 2 6 8" xfId="38816"/>
    <cellStyle name="Итог 4 2 6 9" xfId="38817"/>
    <cellStyle name="Итог 4 2 7" xfId="38818"/>
    <cellStyle name="Итог 4 2 8" xfId="38819"/>
    <cellStyle name="Итог 4 2 9" xfId="38820"/>
    <cellStyle name="Итог 4 3" xfId="38821"/>
    <cellStyle name="Итог 4 3 10" xfId="38822"/>
    <cellStyle name="Итог 4 3 11" xfId="38823"/>
    <cellStyle name="Итог 4 3 12" xfId="38824"/>
    <cellStyle name="Итог 4 3 13" xfId="38825"/>
    <cellStyle name="Итог 4 3 14" xfId="38826"/>
    <cellStyle name="Итог 4 3 15" xfId="38827"/>
    <cellStyle name="Итог 4 3 16" xfId="38828"/>
    <cellStyle name="Итог 4 3 17" xfId="38829"/>
    <cellStyle name="Итог 4 3 2" xfId="38830"/>
    <cellStyle name="Итог 4 3 2 10" xfId="38831"/>
    <cellStyle name="Итог 4 3 2 11" xfId="38832"/>
    <cellStyle name="Итог 4 3 2 12" xfId="38833"/>
    <cellStyle name="Итог 4 3 2 13" xfId="38834"/>
    <cellStyle name="Итог 4 3 2 14" xfId="38835"/>
    <cellStyle name="Итог 4 3 2 2" xfId="38836"/>
    <cellStyle name="Итог 4 3 2 2 10" xfId="38837"/>
    <cellStyle name="Итог 4 3 2 2 2" xfId="38838"/>
    <cellStyle name="Итог 4 3 2 2 2 2" xfId="38839"/>
    <cellStyle name="Итог 4 3 2 2 2 3" xfId="38840"/>
    <cellStyle name="Итог 4 3 2 2 2 4" xfId="38841"/>
    <cellStyle name="Итог 4 3 2 2 2 5" xfId="38842"/>
    <cellStyle name="Итог 4 3 2 2 2 6" xfId="38843"/>
    <cellStyle name="Итог 4 3 2 2 2 7" xfId="38844"/>
    <cellStyle name="Итог 4 3 2 2 3" xfId="38845"/>
    <cellStyle name="Итог 4 3 2 2 3 2" xfId="38846"/>
    <cellStyle name="Итог 4 3 2 2 3 3" xfId="38847"/>
    <cellStyle name="Итог 4 3 2 2 3 4" xfId="38848"/>
    <cellStyle name="Итог 4 3 2 2 3 5" xfId="38849"/>
    <cellStyle name="Итог 4 3 2 2 3 6" xfId="38850"/>
    <cellStyle name="Итог 4 3 2 2 3 7" xfId="38851"/>
    <cellStyle name="Итог 4 3 2 2 4" xfId="38852"/>
    <cellStyle name="Итог 4 3 2 2 5" xfId="38853"/>
    <cellStyle name="Итог 4 3 2 2 6" xfId="38854"/>
    <cellStyle name="Итог 4 3 2 2 7" xfId="38855"/>
    <cellStyle name="Итог 4 3 2 2 8" xfId="38856"/>
    <cellStyle name="Итог 4 3 2 2 9" xfId="38857"/>
    <cellStyle name="Итог 4 3 2 3" xfId="38858"/>
    <cellStyle name="Итог 4 3 2 3 2" xfId="38859"/>
    <cellStyle name="Итог 4 3 2 3 3" xfId="38860"/>
    <cellStyle name="Итог 4 3 2 3 4" xfId="38861"/>
    <cellStyle name="Итог 4 3 2 3 5" xfId="38862"/>
    <cellStyle name="Итог 4 3 2 3 6" xfId="38863"/>
    <cellStyle name="Итог 4 3 2 3 7" xfId="38864"/>
    <cellStyle name="Итог 4 3 2 4" xfId="38865"/>
    <cellStyle name="Итог 4 3 2 4 2" xfId="38866"/>
    <cellStyle name="Итог 4 3 2 4 3" xfId="38867"/>
    <cellStyle name="Итог 4 3 2 4 4" xfId="38868"/>
    <cellStyle name="Итог 4 3 2 4 5" xfId="38869"/>
    <cellStyle name="Итог 4 3 2 4 6" xfId="38870"/>
    <cellStyle name="Итог 4 3 2 4 7" xfId="38871"/>
    <cellStyle name="Итог 4 3 2 5" xfId="38872"/>
    <cellStyle name="Итог 4 3 2 6" xfId="38873"/>
    <cellStyle name="Итог 4 3 2 7" xfId="38874"/>
    <cellStyle name="Итог 4 3 2 8" xfId="38875"/>
    <cellStyle name="Итог 4 3 2 9" xfId="38876"/>
    <cellStyle name="Итог 4 3 3" xfId="38877"/>
    <cellStyle name="Итог 4 3 3 10" xfId="38878"/>
    <cellStyle name="Итог 4 3 3 11" xfId="38879"/>
    <cellStyle name="Итог 4 3 3 12" xfId="38880"/>
    <cellStyle name="Итог 4 3 3 13" xfId="38881"/>
    <cellStyle name="Итог 4 3 3 14" xfId="38882"/>
    <cellStyle name="Итог 4 3 3 2" xfId="38883"/>
    <cellStyle name="Итог 4 3 3 2 10" xfId="38884"/>
    <cellStyle name="Итог 4 3 3 2 2" xfId="38885"/>
    <cellStyle name="Итог 4 3 3 2 2 2" xfId="38886"/>
    <cellStyle name="Итог 4 3 3 2 2 3" xfId="38887"/>
    <cellStyle name="Итог 4 3 3 2 2 4" xfId="38888"/>
    <cellStyle name="Итог 4 3 3 2 2 5" xfId="38889"/>
    <cellStyle name="Итог 4 3 3 2 2 6" xfId="38890"/>
    <cellStyle name="Итог 4 3 3 2 2 7" xfId="38891"/>
    <cellStyle name="Итог 4 3 3 2 3" xfId="38892"/>
    <cellStyle name="Итог 4 3 3 2 3 2" xfId="38893"/>
    <cellStyle name="Итог 4 3 3 2 3 3" xfId="38894"/>
    <cellStyle name="Итог 4 3 3 2 3 4" xfId="38895"/>
    <cellStyle name="Итог 4 3 3 2 3 5" xfId="38896"/>
    <cellStyle name="Итог 4 3 3 2 3 6" xfId="38897"/>
    <cellStyle name="Итог 4 3 3 2 3 7" xfId="38898"/>
    <cellStyle name="Итог 4 3 3 2 4" xfId="38899"/>
    <cellStyle name="Итог 4 3 3 2 5" xfId="38900"/>
    <cellStyle name="Итог 4 3 3 2 6" xfId="38901"/>
    <cellStyle name="Итог 4 3 3 2 7" xfId="38902"/>
    <cellStyle name="Итог 4 3 3 2 8" xfId="38903"/>
    <cellStyle name="Итог 4 3 3 2 9" xfId="38904"/>
    <cellStyle name="Итог 4 3 3 3" xfId="38905"/>
    <cellStyle name="Итог 4 3 3 3 2" xfId="38906"/>
    <cellStyle name="Итог 4 3 3 3 3" xfId="38907"/>
    <cellStyle name="Итог 4 3 3 3 4" xfId="38908"/>
    <cellStyle name="Итог 4 3 3 3 5" xfId="38909"/>
    <cellStyle name="Итог 4 3 3 3 6" xfId="38910"/>
    <cellStyle name="Итог 4 3 3 3 7" xfId="38911"/>
    <cellStyle name="Итог 4 3 3 4" xfId="38912"/>
    <cellStyle name="Итог 4 3 3 4 2" xfId="38913"/>
    <cellStyle name="Итог 4 3 3 4 3" xfId="38914"/>
    <cellStyle name="Итог 4 3 3 4 4" xfId="38915"/>
    <cellStyle name="Итог 4 3 3 4 5" xfId="38916"/>
    <cellStyle name="Итог 4 3 3 4 6" xfId="38917"/>
    <cellStyle name="Итог 4 3 3 4 7" xfId="38918"/>
    <cellStyle name="Итог 4 3 3 5" xfId="38919"/>
    <cellStyle name="Итог 4 3 3 6" xfId="38920"/>
    <cellStyle name="Итог 4 3 3 7" xfId="38921"/>
    <cellStyle name="Итог 4 3 3 8" xfId="38922"/>
    <cellStyle name="Итог 4 3 3 9" xfId="38923"/>
    <cellStyle name="Итог 4 3 4" xfId="38924"/>
    <cellStyle name="Итог 4 3 4 10" xfId="38925"/>
    <cellStyle name="Итог 4 3 4 11" xfId="38926"/>
    <cellStyle name="Итог 4 3 4 12" xfId="38927"/>
    <cellStyle name="Итог 4 3 4 13" xfId="38928"/>
    <cellStyle name="Итог 4 3 4 14" xfId="38929"/>
    <cellStyle name="Итог 4 3 4 2" xfId="38930"/>
    <cellStyle name="Итог 4 3 4 2 10" xfId="38931"/>
    <cellStyle name="Итог 4 3 4 2 2" xfId="38932"/>
    <cellStyle name="Итог 4 3 4 2 2 2" xfId="38933"/>
    <cellStyle name="Итог 4 3 4 2 2 3" xfId="38934"/>
    <cellStyle name="Итог 4 3 4 2 2 4" xfId="38935"/>
    <cellStyle name="Итог 4 3 4 2 2 5" xfId="38936"/>
    <cellStyle name="Итог 4 3 4 2 2 6" xfId="38937"/>
    <cellStyle name="Итог 4 3 4 2 2 7" xfId="38938"/>
    <cellStyle name="Итог 4 3 4 2 3" xfId="38939"/>
    <cellStyle name="Итог 4 3 4 2 3 2" xfId="38940"/>
    <cellStyle name="Итог 4 3 4 2 3 3" xfId="38941"/>
    <cellStyle name="Итог 4 3 4 2 3 4" xfId="38942"/>
    <cellStyle name="Итог 4 3 4 2 3 5" xfId="38943"/>
    <cellStyle name="Итог 4 3 4 2 3 6" xfId="38944"/>
    <cellStyle name="Итог 4 3 4 2 3 7" xfId="38945"/>
    <cellStyle name="Итог 4 3 4 2 4" xfId="38946"/>
    <cellStyle name="Итог 4 3 4 2 5" xfId="38947"/>
    <cellStyle name="Итог 4 3 4 2 6" xfId="38948"/>
    <cellStyle name="Итог 4 3 4 2 7" xfId="38949"/>
    <cellStyle name="Итог 4 3 4 2 8" xfId="38950"/>
    <cellStyle name="Итог 4 3 4 2 9" xfId="38951"/>
    <cellStyle name="Итог 4 3 4 3" xfId="38952"/>
    <cellStyle name="Итог 4 3 4 3 2" xfId="38953"/>
    <cellStyle name="Итог 4 3 4 3 3" xfId="38954"/>
    <cellStyle name="Итог 4 3 4 3 4" xfId="38955"/>
    <cellStyle name="Итог 4 3 4 3 5" xfId="38956"/>
    <cellStyle name="Итог 4 3 4 3 6" xfId="38957"/>
    <cellStyle name="Итог 4 3 4 3 7" xfId="38958"/>
    <cellStyle name="Итог 4 3 4 4" xfId="38959"/>
    <cellStyle name="Итог 4 3 4 4 2" xfId="38960"/>
    <cellStyle name="Итог 4 3 4 4 3" xfId="38961"/>
    <cellStyle name="Итог 4 3 4 4 4" xfId="38962"/>
    <cellStyle name="Итог 4 3 4 4 5" xfId="38963"/>
    <cellStyle name="Итог 4 3 4 4 6" xfId="38964"/>
    <cellStyle name="Итог 4 3 4 4 7" xfId="38965"/>
    <cellStyle name="Итог 4 3 4 5" xfId="38966"/>
    <cellStyle name="Итог 4 3 4 6" xfId="38967"/>
    <cellStyle name="Итог 4 3 4 7" xfId="38968"/>
    <cellStyle name="Итог 4 3 4 8" xfId="38969"/>
    <cellStyle name="Итог 4 3 4 9" xfId="38970"/>
    <cellStyle name="Итог 4 3 5" xfId="38971"/>
    <cellStyle name="Итог 4 3 5 10" xfId="38972"/>
    <cellStyle name="Итог 4 3 5 11" xfId="38973"/>
    <cellStyle name="Итог 4 3 5 12" xfId="38974"/>
    <cellStyle name="Итог 4 3 5 13" xfId="38975"/>
    <cellStyle name="Итог 4 3 5 14" xfId="38976"/>
    <cellStyle name="Итог 4 3 5 2" xfId="38977"/>
    <cellStyle name="Итог 4 3 5 2 10" xfId="38978"/>
    <cellStyle name="Итог 4 3 5 2 2" xfId="38979"/>
    <cellStyle name="Итог 4 3 5 2 2 2" xfId="38980"/>
    <cellStyle name="Итог 4 3 5 2 2 3" xfId="38981"/>
    <cellStyle name="Итог 4 3 5 2 2 4" xfId="38982"/>
    <cellStyle name="Итог 4 3 5 2 2 5" xfId="38983"/>
    <cellStyle name="Итог 4 3 5 2 2 6" xfId="38984"/>
    <cellStyle name="Итог 4 3 5 2 2 7" xfId="38985"/>
    <cellStyle name="Итог 4 3 5 2 3" xfId="38986"/>
    <cellStyle name="Итог 4 3 5 2 3 2" xfId="38987"/>
    <cellStyle name="Итог 4 3 5 2 3 3" xfId="38988"/>
    <cellStyle name="Итог 4 3 5 2 3 4" xfId="38989"/>
    <cellStyle name="Итог 4 3 5 2 3 5" xfId="38990"/>
    <cellStyle name="Итог 4 3 5 2 3 6" xfId="38991"/>
    <cellStyle name="Итог 4 3 5 2 3 7" xfId="38992"/>
    <cellStyle name="Итог 4 3 5 2 4" xfId="38993"/>
    <cellStyle name="Итог 4 3 5 2 5" xfId="38994"/>
    <cellStyle name="Итог 4 3 5 2 6" xfId="38995"/>
    <cellStyle name="Итог 4 3 5 2 7" xfId="38996"/>
    <cellStyle name="Итог 4 3 5 2 8" xfId="38997"/>
    <cellStyle name="Итог 4 3 5 2 9" xfId="38998"/>
    <cellStyle name="Итог 4 3 5 3" xfId="38999"/>
    <cellStyle name="Итог 4 3 5 3 2" xfId="39000"/>
    <cellStyle name="Итог 4 3 5 3 3" xfId="39001"/>
    <cellStyle name="Итог 4 3 5 3 4" xfId="39002"/>
    <cellStyle name="Итог 4 3 5 3 5" xfId="39003"/>
    <cellStyle name="Итог 4 3 5 3 6" xfId="39004"/>
    <cellStyle name="Итог 4 3 5 3 7" xfId="39005"/>
    <cellStyle name="Итог 4 3 5 4" xfId="39006"/>
    <cellStyle name="Итог 4 3 5 4 2" xfId="39007"/>
    <cellStyle name="Итог 4 3 5 4 3" xfId="39008"/>
    <cellStyle name="Итог 4 3 5 4 4" xfId="39009"/>
    <cellStyle name="Итог 4 3 5 4 5" xfId="39010"/>
    <cellStyle name="Итог 4 3 5 4 6" xfId="39011"/>
    <cellStyle name="Итог 4 3 5 4 7" xfId="39012"/>
    <cellStyle name="Итог 4 3 5 5" xfId="39013"/>
    <cellStyle name="Итог 4 3 5 6" xfId="39014"/>
    <cellStyle name="Итог 4 3 5 7" xfId="39015"/>
    <cellStyle name="Итог 4 3 5 8" xfId="39016"/>
    <cellStyle name="Итог 4 3 5 9" xfId="39017"/>
    <cellStyle name="Итог 4 3 6" xfId="39018"/>
    <cellStyle name="Итог 4 3 6 10" xfId="39019"/>
    <cellStyle name="Итог 4 3 6 2" xfId="39020"/>
    <cellStyle name="Итог 4 3 6 2 2" xfId="39021"/>
    <cellStyle name="Итог 4 3 6 2 3" xfId="39022"/>
    <cellStyle name="Итог 4 3 6 2 4" xfId="39023"/>
    <cellStyle name="Итог 4 3 6 2 5" xfId="39024"/>
    <cellStyle name="Итог 4 3 6 2 6" xfId="39025"/>
    <cellStyle name="Итог 4 3 6 2 7" xfId="39026"/>
    <cellStyle name="Итог 4 3 6 3" xfId="39027"/>
    <cellStyle name="Итог 4 3 6 3 2" xfId="39028"/>
    <cellStyle name="Итог 4 3 6 3 3" xfId="39029"/>
    <cellStyle name="Итог 4 3 6 3 4" xfId="39030"/>
    <cellStyle name="Итог 4 3 6 3 5" xfId="39031"/>
    <cellStyle name="Итог 4 3 6 3 6" xfId="39032"/>
    <cellStyle name="Итог 4 3 6 3 7" xfId="39033"/>
    <cellStyle name="Итог 4 3 6 4" xfId="39034"/>
    <cellStyle name="Итог 4 3 6 5" xfId="39035"/>
    <cellStyle name="Итог 4 3 6 6" xfId="39036"/>
    <cellStyle name="Итог 4 3 6 7" xfId="39037"/>
    <cellStyle name="Итог 4 3 6 8" xfId="39038"/>
    <cellStyle name="Итог 4 3 6 9" xfId="39039"/>
    <cellStyle name="Итог 4 3 7" xfId="39040"/>
    <cellStyle name="Итог 4 3 7 2" xfId="39041"/>
    <cellStyle name="Итог 4 3 7 3" xfId="39042"/>
    <cellStyle name="Итог 4 3 7 4" xfId="39043"/>
    <cellStyle name="Итог 4 3 7 5" xfId="39044"/>
    <cellStyle name="Итог 4 3 7 6" xfId="39045"/>
    <cellStyle name="Итог 4 3 7 7" xfId="39046"/>
    <cellStyle name="Итог 4 3 8" xfId="39047"/>
    <cellStyle name="Итог 4 3 8 2" xfId="39048"/>
    <cellStyle name="Итог 4 3 8 3" xfId="39049"/>
    <cellStyle name="Итог 4 3 8 4" xfId="39050"/>
    <cellStyle name="Итог 4 3 8 5" xfId="39051"/>
    <cellStyle name="Итог 4 3 8 6" xfId="39052"/>
    <cellStyle name="Итог 4 3 8 7" xfId="39053"/>
    <cellStyle name="Итог 4 3 9" xfId="39054"/>
    <cellStyle name="Итог 4 4" xfId="39055"/>
    <cellStyle name="Итог 4 4 10" xfId="39056"/>
    <cellStyle name="Итог 4 4 11" xfId="39057"/>
    <cellStyle name="Итог 4 4 12" xfId="39058"/>
    <cellStyle name="Итог 4 4 13" xfId="39059"/>
    <cellStyle name="Итог 4 4 14" xfId="39060"/>
    <cellStyle name="Итог 4 4 15" xfId="39061"/>
    <cellStyle name="Итог 4 4 16" xfId="39062"/>
    <cellStyle name="Итог 4 4 17" xfId="39063"/>
    <cellStyle name="Итог 4 4 2" xfId="39064"/>
    <cellStyle name="Итог 4 4 2 10" xfId="39065"/>
    <cellStyle name="Итог 4 4 2 11" xfId="39066"/>
    <cellStyle name="Итог 4 4 2 12" xfId="39067"/>
    <cellStyle name="Итог 4 4 2 13" xfId="39068"/>
    <cellStyle name="Итог 4 4 2 14" xfId="39069"/>
    <cellStyle name="Итог 4 4 2 2" xfId="39070"/>
    <cellStyle name="Итог 4 4 2 2 10" xfId="39071"/>
    <cellStyle name="Итог 4 4 2 2 2" xfId="39072"/>
    <cellStyle name="Итог 4 4 2 2 2 2" xfId="39073"/>
    <cellStyle name="Итог 4 4 2 2 2 3" xfId="39074"/>
    <cellStyle name="Итог 4 4 2 2 2 4" xfId="39075"/>
    <cellStyle name="Итог 4 4 2 2 2 5" xfId="39076"/>
    <cellStyle name="Итог 4 4 2 2 2 6" xfId="39077"/>
    <cellStyle name="Итог 4 4 2 2 2 7" xfId="39078"/>
    <cellStyle name="Итог 4 4 2 2 3" xfId="39079"/>
    <cellStyle name="Итог 4 4 2 2 3 2" xfId="39080"/>
    <cellStyle name="Итог 4 4 2 2 3 3" xfId="39081"/>
    <cellStyle name="Итог 4 4 2 2 3 4" xfId="39082"/>
    <cellStyle name="Итог 4 4 2 2 3 5" xfId="39083"/>
    <cellStyle name="Итог 4 4 2 2 3 6" xfId="39084"/>
    <cellStyle name="Итог 4 4 2 2 3 7" xfId="39085"/>
    <cellStyle name="Итог 4 4 2 2 4" xfId="39086"/>
    <cellStyle name="Итог 4 4 2 2 5" xfId="39087"/>
    <cellStyle name="Итог 4 4 2 2 6" xfId="39088"/>
    <cellStyle name="Итог 4 4 2 2 7" xfId="39089"/>
    <cellStyle name="Итог 4 4 2 2 8" xfId="39090"/>
    <cellStyle name="Итог 4 4 2 2 9" xfId="39091"/>
    <cellStyle name="Итог 4 4 2 3" xfId="39092"/>
    <cellStyle name="Итог 4 4 2 3 2" xfId="39093"/>
    <cellStyle name="Итог 4 4 2 3 3" xfId="39094"/>
    <cellStyle name="Итог 4 4 2 3 4" xfId="39095"/>
    <cellStyle name="Итог 4 4 2 3 5" xfId="39096"/>
    <cellStyle name="Итог 4 4 2 3 6" xfId="39097"/>
    <cellStyle name="Итог 4 4 2 3 7" xfId="39098"/>
    <cellStyle name="Итог 4 4 2 4" xfId="39099"/>
    <cellStyle name="Итог 4 4 2 4 2" xfId="39100"/>
    <cellStyle name="Итог 4 4 2 4 3" xfId="39101"/>
    <cellStyle name="Итог 4 4 2 4 4" xfId="39102"/>
    <cellStyle name="Итог 4 4 2 4 5" xfId="39103"/>
    <cellStyle name="Итог 4 4 2 4 6" xfId="39104"/>
    <cellStyle name="Итог 4 4 2 4 7" xfId="39105"/>
    <cellStyle name="Итог 4 4 2 5" xfId="39106"/>
    <cellStyle name="Итог 4 4 2 6" xfId="39107"/>
    <cellStyle name="Итог 4 4 2 7" xfId="39108"/>
    <cellStyle name="Итог 4 4 2 8" xfId="39109"/>
    <cellStyle name="Итог 4 4 2 9" xfId="39110"/>
    <cellStyle name="Итог 4 4 3" xfId="39111"/>
    <cellStyle name="Итог 4 4 3 10" xfId="39112"/>
    <cellStyle name="Итог 4 4 3 11" xfId="39113"/>
    <cellStyle name="Итог 4 4 3 12" xfId="39114"/>
    <cellStyle name="Итог 4 4 3 13" xfId="39115"/>
    <cellStyle name="Итог 4 4 3 14" xfId="39116"/>
    <cellStyle name="Итог 4 4 3 2" xfId="39117"/>
    <cellStyle name="Итог 4 4 3 2 10" xfId="39118"/>
    <cellStyle name="Итог 4 4 3 2 2" xfId="39119"/>
    <cellStyle name="Итог 4 4 3 2 2 2" xfId="39120"/>
    <cellStyle name="Итог 4 4 3 2 2 3" xfId="39121"/>
    <cellStyle name="Итог 4 4 3 2 2 4" xfId="39122"/>
    <cellStyle name="Итог 4 4 3 2 2 5" xfId="39123"/>
    <cellStyle name="Итог 4 4 3 2 2 6" xfId="39124"/>
    <cellStyle name="Итог 4 4 3 2 2 7" xfId="39125"/>
    <cellStyle name="Итог 4 4 3 2 3" xfId="39126"/>
    <cellStyle name="Итог 4 4 3 2 3 2" xfId="39127"/>
    <cellStyle name="Итог 4 4 3 2 3 3" xfId="39128"/>
    <cellStyle name="Итог 4 4 3 2 3 4" xfId="39129"/>
    <cellStyle name="Итог 4 4 3 2 3 5" xfId="39130"/>
    <cellStyle name="Итог 4 4 3 2 3 6" xfId="39131"/>
    <cellStyle name="Итог 4 4 3 2 3 7" xfId="39132"/>
    <cellStyle name="Итог 4 4 3 2 4" xfId="39133"/>
    <cellStyle name="Итог 4 4 3 2 5" xfId="39134"/>
    <cellStyle name="Итог 4 4 3 2 6" xfId="39135"/>
    <cellStyle name="Итог 4 4 3 2 7" xfId="39136"/>
    <cellStyle name="Итог 4 4 3 2 8" xfId="39137"/>
    <cellStyle name="Итог 4 4 3 2 9" xfId="39138"/>
    <cellStyle name="Итог 4 4 3 3" xfId="39139"/>
    <cellStyle name="Итог 4 4 3 3 2" xfId="39140"/>
    <cellStyle name="Итог 4 4 3 3 3" xfId="39141"/>
    <cellStyle name="Итог 4 4 3 3 4" xfId="39142"/>
    <cellStyle name="Итог 4 4 3 3 5" xfId="39143"/>
    <cellStyle name="Итог 4 4 3 3 6" xfId="39144"/>
    <cellStyle name="Итог 4 4 3 3 7" xfId="39145"/>
    <cellStyle name="Итог 4 4 3 4" xfId="39146"/>
    <cellStyle name="Итог 4 4 3 4 2" xfId="39147"/>
    <cellStyle name="Итог 4 4 3 4 3" xfId="39148"/>
    <cellStyle name="Итог 4 4 3 4 4" xfId="39149"/>
    <cellStyle name="Итог 4 4 3 4 5" xfId="39150"/>
    <cellStyle name="Итог 4 4 3 4 6" xfId="39151"/>
    <cellStyle name="Итог 4 4 3 4 7" xfId="39152"/>
    <cellStyle name="Итог 4 4 3 5" xfId="39153"/>
    <cellStyle name="Итог 4 4 3 6" xfId="39154"/>
    <cellStyle name="Итог 4 4 3 7" xfId="39155"/>
    <cellStyle name="Итог 4 4 3 8" xfId="39156"/>
    <cellStyle name="Итог 4 4 3 9" xfId="39157"/>
    <cellStyle name="Итог 4 4 4" xfId="39158"/>
    <cellStyle name="Итог 4 4 4 10" xfId="39159"/>
    <cellStyle name="Итог 4 4 4 11" xfId="39160"/>
    <cellStyle name="Итог 4 4 4 12" xfId="39161"/>
    <cellStyle name="Итог 4 4 4 13" xfId="39162"/>
    <cellStyle name="Итог 4 4 4 14" xfId="39163"/>
    <cellStyle name="Итог 4 4 4 2" xfId="39164"/>
    <cellStyle name="Итог 4 4 4 2 10" xfId="39165"/>
    <cellStyle name="Итог 4 4 4 2 2" xfId="39166"/>
    <cellStyle name="Итог 4 4 4 2 2 2" xfId="39167"/>
    <cellStyle name="Итог 4 4 4 2 2 3" xfId="39168"/>
    <cellStyle name="Итог 4 4 4 2 2 4" xfId="39169"/>
    <cellStyle name="Итог 4 4 4 2 2 5" xfId="39170"/>
    <cellStyle name="Итог 4 4 4 2 2 6" xfId="39171"/>
    <cellStyle name="Итог 4 4 4 2 2 7" xfId="39172"/>
    <cellStyle name="Итог 4 4 4 2 3" xfId="39173"/>
    <cellStyle name="Итог 4 4 4 2 3 2" xfId="39174"/>
    <cellStyle name="Итог 4 4 4 2 3 3" xfId="39175"/>
    <cellStyle name="Итог 4 4 4 2 3 4" xfId="39176"/>
    <cellStyle name="Итог 4 4 4 2 3 5" xfId="39177"/>
    <cellStyle name="Итог 4 4 4 2 3 6" xfId="39178"/>
    <cellStyle name="Итог 4 4 4 2 3 7" xfId="39179"/>
    <cellStyle name="Итог 4 4 4 2 4" xfId="39180"/>
    <cellStyle name="Итог 4 4 4 2 5" xfId="39181"/>
    <cellStyle name="Итог 4 4 4 2 6" xfId="39182"/>
    <cellStyle name="Итог 4 4 4 2 7" xfId="39183"/>
    <cellStyle name="Итог 4 4 4 2 8" xfId="39184"/>
    <cellStyle name="Итог 4 4 4 2 9" xfId="39185"/>
    <cellStyle name="Итог 4 4 4 3" xfId="39186"/>
    <cellStyle name="Итог 4 4 4 3 2" xfId="39187"/>
    <cellStyle name="Итог 4 4 4 3 3" xfId="39188"/>
    <cellStyle name="Итог 4 4 4 3 4" xfId="39189"/>
    <cellStyle name="Итог 4 4 4 3 5" xfId="39190"/>
    <cellStyle name="Итог 4 4 4 3 6" xfId="39191"/>
    <cellStyle name="Итог 4 4 4 3 7" xfId="39192"/>
    <cellStyle name="Итог 4 4 4 4" xfId="39193"/>
    <cellStyle name="Итог 4 4 4 4 2" xfId="39194"/>
    <cellStyle name="Итог 4 4 4 4 3" xfId="39195"/>
    <cellStyle name="Итог 4 4 4 4 4" xfId="39196"/>
    <cellStyle name="Итог 4 4 4 4 5" xfId="39197"/>
    <cellStyle name="Итог 4 4 4 4 6" xfId="39198"/>
    <cellStyle name="Итог 4 4 4 4 7" xfId="39199"/>
    <cellStyle name="Итог 4 4 4 5" xfId="39200"/>
    <cellStyle name="Итог 4 4 4 6" xfId="39201"/>
    <cellStyle name="Итог 4 4 4 7" xfId="39202"/>
    <cellStyle name="Итог 4 4 4 8" xfId="39203"/>
    <cellStyle name="Итог 4 4 4 9" xfId="39204"/>
    <cellStyle name="Итог 4 4 5" xfId="39205"/>
    <cellStyle name="Итог 4 4 5 10" xfId="39206"/>
    <cellStyle name="Итог 4 4 5 11" xfId="39207"/>
    <cellStyle name="Итог 4 4 5 12" xfId="39208"/>
    <cellStyle name="Итог 4 4 5 13" xfId="39209"/>
    <cellStyle name="Итог 4 4 5 14" xfId="39210"/>
    <cellStyle name="Итог 4 4 5 2" xfId="39211"/>
    <cellStyle name="Итог 4 4 5 2 10" xfId="39212"/>
    <cellStyle name="Итог 4 4 5 2 2" xfId="39213"/>
    <cellStyle name="Итог 4 4 5 2 2 2" xfId="39214"/>
    <cellStyle name="Итог 4 4 5 2 2 3" xfId="39215"/>
    <cellStyle name="Итог 4 4 5 2 2 4" xfId="39216"/>
    <cellStyle name="Итог 4 4 5 2 2 5" xfId="39217"/>
    <cellStyle name="Итог 4 4 5 2 2 6" xfId="39218"/>
    <cellStyle name="Итог 4 4 5 2 2 7" xfId="39219"/>
    <cellStyle name="Итог 4 4 5 2 3" xfId="39220"/>
    <cellStyle name="Итог 4 4 5 2 3 2" xfId="39221"/>
    <cellStyle name="Итог 4 4 5 2 3 3" xfId="39222"/>
    <cellStyle name="Итог 4 4 5 2 3 4" xfId="39223"/>
    <cellStyle name="Итог 4 4 5 2 3 5" xfId="39224"/>
    <cellStyle name="Итог 4 4 5 2 3 6" xfId="39225"/>
    <cellStyle name="Итог 4 4 5 2 3 7" xfId="39226"/>
    <cellStyle name="Итог 4 4 5 2 4" xfId="39227"/>
    <cellStyle name="Итог 4 4 5 2 5" xfId="39228"/>
    <cellStyle name="Итог 4 4 5 2 6" xfId="39229"/>
    <cellStyle name="Итог 4 4 5 2 7" xfId="39230"/>
    <cellStyle name="Итог 4 4 5 2 8" xfId="39231"/>
    <cellStyle name="Итог 4 4 5 2 9" xfId="39232"/>
    <cellStyle name="Итог 4 4 5 3" xfId="39233"/>
    <cellStyle name="Итог 4 4 5 3 2" xfId="39234"/>
    <cellStyle name="Итог 4 4 5 3 3" xfId="39235"/>
    <cellStyle name="Итог 4 4 5 3 4" xfId="39236"/>
    <cellStyle name="Итог 4 4 5 3 5" xfId="39237"/>
    <cellStyle name="Итог 4 4 5 3 6" xfId="39238"/>
    <cellStyle name="Итог 4 4 5 3 7" xfId="39239"/>
    <cellStyle name="Итог 4 4 5 4" xfId="39240"/>
    <cellStyle name="Итог 4 4 5 4 2" xfId="39241"/>
    <cellStyle name="Итог 4 4 5 4 3" xfId="39242"/>
    <cellStyle name="Итог 4 4 5 4 4" xfId="39243"/>
    <cellStyle name="Итог 4 4 5 4 5" xfId="39244"/>
    <cellStyle name="Итог 4 4 5 4 6" xfId="39245"/>
    <cellStyle name="Итог 4 4 5 4 7" xfId="39246"/>
    <cellStyle name="Итог 4 4 5 5" xfId="39247"/>
    <cellStyle name="Итог 4 4 5 6" xfId="39248"/>
    <cellStyle name="Итог 4 4 5 7" xfId="39249"/>
    <cellStyle name="Итог 4 4 5 8" xfId="39250"/>
    <cellStyle name="Итог 4 4 5 9" xfId="39251"/>
    <cellStyle name="Итог 4 4 6" xfId="39252"/>
    <cellStyle name="Итог 4 4 6 10" xfId="39253"/>
    <cellStyle name="Итог 4 4 6 2" xfId="39254"/>
    <cellStyle name="Итог 4 4 6 2 2" xfId="39255"/>
    <cellStyle name="Итог 4 4 6 2 3" xfId="39256"/>
    <cellStyle name="Итог 4 4 6 2 4" xfId="39257"/>
    <cellStyle name="Итог 4 4 6 2 5" xfId="39258"/>
    <cellStyle name="Итог 4 4 6 2 6" xfId="39259"/>
    <cellStyle name="Итог 4 4 6 2 7" xfId="39260"/>
    <cellStyle name="Итог 4 4 6 3" xfId="39261"/>
    <cellStyle name="Итог 4 4 6 3 2" xfId="39262"/>
    <cellStyle name="Итог 4 4 6 3 3" xfId="39263"/>
    <cellStyle name="Итог 4 4 6 3 4" xfId="39264"/>
    <cellStyle name="Итог 4 4 6 3 5" xfId="39265"/>
    <cellStyle name="Итог 4 4 6 3 6" xfId="39266"/>
    <cellStyle name="Итог 4 4 6 3 7" xfId="39267"/>
    <cellStyle name="Итог 4 4 6 4" xfId="39268"/>
    <cellStyle name="Итог 4 4 6 5" xfId="39269"/>
    <cellStyle name="Итог 4 4 6 6" xfId="39270"/>
    <cellStyle name="Итог 4 4 6 7" xfId="39271"/>
    <cellStyle name="Итог 4 4 6 8" xfId="39272"/>
    <cellStyle name="Итог 4 4 6 9" xfId="39273"/>
    <cellStyle name="Итог 4 4 7" xfId="39274"/>
    <cellStyle name="Итог 4 4 7 2" xfId="39275"/>
    <cellStyle name="Итог 4 4 7 3" xfId="39276"/>
    <cellStyle name="Итог 4 4 7 4" xfId="39277"/>
    <cellStyle name="Итог 4 4 7 5" xfId="39278"/>
    <cellStyle name="Итог 4 4 7 6" xfId="39279"/>
    <cellStyle name="Итог 4 4 7 7" xfId="39280"/>
    <cellStyle name="Итог 4 4 8" xfId="39281"/>
    <cellStyle name="Итог 4 4 8 2" xfId="39282"/>
    <cellStyle name="Итог 4 4 8 3" xfId="39283"/>
    <cellStyle name="Итог 4 4 8 4" xfId="39284"/>
    <cellStyle name="Итог 4 4 8 5" xfId="39285"/>
    <cellStyle name="Итог 4 4 8 6" xfId="39286"/>
    <cellStyle name="Итог 4 4 8 7" xfId="39287"/>
    <cellStyle name="Итог 4 4 9" xfId="39288"/>
    <cellStyle name="Итог 4 5" xfId="39289"/>
    <cellStyle name="Итог 4 5 10" xfId="39290"/>
    <cellStyle name="Итог 4 5 11" xfId="39291"/>
    <cellStyle name="Итог 4 5 12" xfId="39292"/>
    <cellStyle name="Итог 4 5 13" xfId="39293"/>
    <cellStyle name="Итог 4 5 14" xfId="39294"/>
    <cellStyle name="Итог 4 5 2" xfId="39295"/>
    <cellStyle name="Итог 4 5 2 10" xfId="39296"/>
    <cellStyle name="Итог 4 5 2 2" xfId="39297"/>
    <cellStyle name="Итог 4 5 2 2 2" xfId="39298"/>
    <cellStyle name="Итог 4 5 2 2 3" xfId="39299"/>
    <cellStyle name="Итог 4 5 2 2 4" xfId="39300"/>
    <cellStyle name="Итог 4 5 2 2 5" xfId="39301"/>
    <cellStyle name="Итог 4 5 2 2 6" xfId="39302"/>
    <cellStyle name="Итог 4 5 2 2 7" xfId="39303"/>
    <cellStyle name="Итог 4 5 2 3" xfId="39304"/>
    <cellStyle name="Итог 4 5 2 3 2" xfId="39305"/>
    <cellStyle name="Итог 4 5 2 3 3" xfId="39306"/>
    <cellStyle name="Итог 4 5 2 3 4" xfId="39307"/>
    <cellStyle name="Итог 4 5 2 3 5" xfId="39308"/>
    <cellStyle name="Итог 4 5 2 3 6" xfId="39309"/>
    <cellStyle name="Итог 4 5 2 3 7" xfId="39310"/>
    <cellStyle name="Итог 4 5 2 4" xfId="39311"/>
    <cellStyle name="Итог 4 5 2 5" xfId="39312"/>
    <cellStyle name="Итог 4 5 2 6" xfId="39313"/>
    <cellStyle name="Итог 4 5 2 7" xfId="39314"/>
    <cellStyle name="Итог 4 5 2 8" xfId="39315"/>
    <cellStyle name="Итог 4 5 2 9" xfId="39316"/>
    <cellStyle name="Итог 4 5 3" xfId="39317"/>
    <cellStyle name="Итог 4 5 3 2" xfId="39318"/>
    <cellStyle name="Итог 4 5 3 3" xfId="39319"/>
    <cellStyle name="Итог 4 5 3 4" xfId="39320"/>
    <cellStyle name="Итог 4 5 3 5" xfId="39321"/>
    <cellStyle name="Итог 4 5 3 6" xfId="39322"/>
    <cellStyle name="Итог 4 5 3 7" xfId="39323"/>
    <cellStyle name="Итог 4 5 4" xfId="39324"/>
    <cellStyle name="Итог 4 5 4 2" xfId="39325"/>
    <cellStyle name="Итог 4 5 4 3" xfId="39326"/>
    <cellStyle name="Итог 4 5 4 4" xfId="39327"/>
    <cellStyle name="Итог 4 5 4 5" xfId="39328"/>
    <cellStyle name="Итог 4 5 4 6" xfId="39329"/>
    <cellStyle name="Итог 4 5 4 7" xfId="39330"/>
    <cellStyle name="Итог 4 5 5" xfId="39331"/>
    <cellStyle name="Итог 4 5 6" xfId="39332"/>
    <cellStyle name="Итог 4 5 7" xfId="39333"/>
    <cellStyle name="Итог 4 5 8" xfId="39334"/>
    <cellStyle name="Итог 4 5 9" xfId="39335"/>
    <cellStyle name="Итог 4 6" xfId="39336"/>
    <cellStyle name="Итог 4 6 10" xfId="39337"/>
    <cellStyle name="Итог 4 6 2" xfId="39338"/>
    <cellStyle name="Итог 4 6 2 2" xfId="39339"/>
    <cellStyle name="Итог 4 6 2 3" xfId="39340"/>
    <cellStyle name="Итог 4 6 2 4" xfId="39341"/>
    <cellStyle name="Итог 4 6 2 5" xfId="39342"/>
    <cellStyle name="Итог 4 6 2 6" xfId="39343"/>
    <cellStyle name="Итог 4 6 2 7" xfId="39344"/>
    <cellStyle name="Итог 4 6 3" xfId="39345"/>
    <cellStyle name="Итог 4 6 3 2" xfId="39346"/>
    <cellStyle name="Итог 4 6 3 3" xfId="39347"/>
    <cellStyle name="Итог 4 6 3 4" xfId="39348"/>
    <cellStyle name="Итог 4 6 3 5" xfId="39349"/>
    <cellStyle name="Итог 4 6 3 6" xfId="39350"/>
    <cellStyle name="Итог 4 6 3 7" xfId="39351"/>
    <cellStyle name="Итог 4 6 4" xfId="39352"/>
    <cellStyle name="Итог 4 6 5" xfId="39353"/>
    <cellStyle name="Итог 4 6 6" xfId="39354"/>
    <cellStyle name="Итог 4 6 7" xfId="39355"/>
    <cellStyle name="Итог 4 6 8" xfId="39356"/>
    <cellStyle name="Итог 4 6 9" xfId="39357"/>
    <cellStyle name="Итог 4 7" xfId="39358"/>
    <cellStyle name="Итог 4 8" xfId="39359"/>
    <cellStyle name="Итог 5" xfId="39360"/>
    <cellStyle name="Итог 5 2" xfId="39361"/>
    <cellStyle name="Итог 5 2 10" xfId="39362"/>
    <cellStyle name="Итог 5 2 11" xfId="39363"/>
    <cellStyle name="Итог 5 2 12" xfId="39364"/>
    <cellStyle name="Итог 5 2 13" xfId="39365"/>
    <cellStyle name="Итог 5 2 14" xfId="39366"/>
    <cellStyle name="Итог 5 2 15" xfId="39367"/>
    <cellStyle name="Итог 5 2 2" xfId="39368"/>
    <cellStyle name="Итог 5 2 2 10" xfId="39369"/>
    <cellStyle name="Итог 5 2 2 11" xfId="39370"/>
    <cellStyle name="Итог 5 2 2 12" xfId="39371"/>
    <cellStyle name="Итог 5 2 2 13" xfId="39372"/>
    <cellStyle name="Итог 5 2 2 14" xfId="39373"/>
    <cellStyle name="Итог 5 2 2 2" xfId="39374"/>
    <cellStyle name="Итог 5 2 2 2 10" xfId="39375"/>
    <cellStyle name="Итог 5 2 2 2 2" xfId="39376"/>
    <cellStyle name="Итог 5 2 2 2 2 2" xfId="39377"/>
    <cellStyle name="Итог 5 2 2 2 2 3" xfId="39378"/>
    <cellStyle name="Итог 5 2 2 2 2 4" xfId="39379"/>
    <cellStyle name="Итог 5 2 2 2 2 5" xfId="39380"/>
    <cellStyle name="Итог 5 2 2 2 2 6" xfId="39381"/>
    <cellStyle name="Итог 5 2 2 2 2 7" xfId="39382"/>
    <cellStyle name="Итог 5 2 2 2 3" xfId="39383"/>
    <cellStyle name="Итог 5 2 2 2 3 2" xfId="39384"/>
    <cellStyle name="Итог 5 2 2 2 3 3" xfId="39385"/>
    <cellStyle name="Итог 5 2 2 2 3 4" xfId="39386"/>
    <cellStyle name="Итог 5 2 2 2 3 5" xfId="39387"/>
    <cellStyle name="Итог 5 2 2 2 3 6" xfId="39388"/>
    <cellStyle name="Итог 5 2 2 2 3 7" xfId="39389"/>
    <cellStyle name="Итог 5 2 2 2 4" xfId="39390"/>
    <cellStyle name="Итог 5 2 2 2 5" xfId="39391"/>
    <cellStyle name="Итог 5 2 2 2 6" xfId="39392"/>
    <cellStyle name="Итог 5 2 2 2 7" xfId="39393"/>
    <cellStyle name="Итог 5 2 2 2 8" xfId="39394"/>
    <cellStyle name="Итог 5 2 2 2 9" xfId="39395"/>
    <cellStyle name="Итог 5 2 2 3" xfId="39396"/>
    <cellStyle name="Итог 5 2 2 3 2" xfId="39397"/>
    <cellStyle name="Итог 5 2 2 3 3" xfId="39398"/>
    <cellStyle name="Итог 5 2 2 3 4" xfId="39399"/>
    <cellStyle name="Итог 5 2 2 3 5" xfId="39400"/>
    <cellStyle name="Итог 5 2 2 3 6" xfId="39401"/>
    <cellStyle name="Итог 5 2 2 3 7" xfId="39402"/>
    <cellStyle name="Итог 5 2 2 4" xfId="39403"/>
    <cellStyle name="Итог 5 2 2 4 2" xfId="39404"/>
    <cellStyle name="Итог 5 2 2 4 3" xfId="39405"/>
    <cellStyle name="Итог 5 2 2 4 4" xfId="39406"/>
    <cellStyle name="Итог 5 2 2 4 5" xfId="39407"/>
    <cellStyle name="Итог 5 2 2 4 6" xfId="39408"/>
    <cellStyle name="Итог 5 2 2 4 7" xfId="39409"/>
    <cellStyle name="Итог 5 2 2 5" xfId="39410"/>
    <cellStyle name="Итог 5 2 2 6" xfId="39411"/>
    <cellStyle name="Итог 5 2 2 7" xfId="39412"/>
    <cellStyle name="Итог 5 2 2 8" xfId="39413"/>
    <cellStyle name="Итог 5 2 2 9" xfId="39414"/>
    <cellStyle name="Итог 5 2 3" xfId="39415"/>
    <cellStyle name="Итог 5 2 3 10" xfId="39416"/>
    <cellStyle name="Итог 5 2 3 11" xfId="39417"/>
    <cellStyle name="Итог 5 2 3 12" xfId="39418"/>
    <cellStyle name="Итог 5 2 3 13" xfId="39419"/>
    <cellStyle name="Итог 5 2 3 14" xfId="39420"/>
    <cellStyle name="Итог 5 2 3 2" xfId="39421"/>
    <cellStyle name="Итог 5 2 3 2 10" xfId="39422"/>
    <cellStyle name="Итог 5 2 3 2 2" xfId="39423"/>
    <cellStyle name="Итог 5 2 3 2 2 2" xfId="39424"/>
    <cellStyle name="Итог 5 2 3 2 2 3" xfId="39425"/>
    <cellStyle name="Итог 5 2 3 2 2 4" xfId="39426"/>
    <cellStyle name="Итог 5 2 3 2 2 5" xfId="39427"/>
    <cellStyle name="Итог 5 2 3 2 2 6" xfId="39428"/>
    <cellStyle name="Итог 5 2 3 2 2 7" xfId="39429"/>
    <cellStyle name="Итог 5 2 3 2 3" xfId="39430"/>
    <cellStyle name="Итог 5 2 3 2 3 2" xfId="39431"/>
    <cellStyle name="Итог 5 2 3 2 3 3" xfId="39432"/>
    <cellStyle name="Итог 5 2 3 2 3 4" xfId="39433"/>
    <cellStyle name="Итог 5 2 3 2 3 5" xfId="39434"/>
    <cellStyle name="Итог 5 2 3 2 3 6" xfId="39435"/>
    <cellStyle name="Итог 5 2 3 2 3 7" xfId="39436"/>
    <cellStyle name="Итог 5 2 3 2 4" xfId="39437"/>
    <cellStyle name="Итог 5 2 3 2 5" xfId="39438"/>
    <cellStyle name="Итог 5 2 3 2 6" xfId="39439"/>
    <cellStyle name="Итог 5 2 3 2 7" xfId="39440"/>
    <cellStyle name="Итог 5 2 3 2 8" xfId="39441"/>
    <cellStyle name="Итог 5 2 3 2 9" xfId="39442"/>
    <cellStyle name="Итог 5 2 3 3" xfId="39443"/>
    <cellStyle name="Итог 5 2 3 3 2" xfId="39444"/>
    <cellStyle name="Итог 5 2 3 3 3" xfId="39445"/>
    <cellStyle name="Итог 5 2 3 3 4" xfId="39446"/>
    <cellStyle name="Итог 5 2 3 3 5" xfId="39447"/>
    <cellStyle name="Итог 5 2 3 3 6" xfId="39448"/>
    <cellStyle name="Итог 5 2 3 3 7" xfId="39449"/>
    <cellStyle name="Итог 5 2 3 4" xfId="39450"/>
    <cellStyle name="Итог 5 2 3 4 2" xfId="39451"/>
    <cellStyle name="Итог 5 2 3 4 3" xfId="39452"/>
    <cellStyle name="Итог 5 2 3 4 4" xfId="39453"/>
    <cellStyle name="Итог 5 2 3 4 5" xfId="39454"/>
    <cellStyle name="Итог 5 2 3 4 6" xfId="39455"/>
    <cellStyle name="Итог 5 2 3 4 7" xfId="39456"/>
    <cellStyle name="Итог 5 2 3 5" xfId="39457"/>
    <cellStyle name="Итог 5 2 3 6" xfId="39458"/>
    <cellStyle name="Итог 5 2 3 7" xfId="39459"/>
    <cellStyle name="Итог 5 2 3 8" xfId="39460"/>
    <cellStyle name="Итог 5 2 3 9" xfId="39461"/>
    <cellStyle name="Итог 5 2 4" xfId="39462"/>
    <cellStyle name="Итог 5 2 4 10" xfId="39463"/>
    <cellStyle name="Итог 5 2 4 11" xfId="39464"/>
    <cellStyle name="Итог 5 2 4 12" xfId="39465"/>
    <cellStyle name="Итог 5 2 4 13" xfId="39466"/>
    <cellStyle name="Итог 5 2 4 14" xfId="39467"/>
    <cellStyle name="Итог 5 2 4 2" xfId="39468"/>
    <cellStyle name="Итог 5 2 4 2 10" xfId="39469"/>
    <cellStyle name="Итог 5 2 4 2 2" xfId="39470"/>
    <cellStyle name="Итог 5 2 4 2 2 2" xfId="39471"/>
    <cellStyle name="Итог 5 2 4 2 2 3" xfId="39472"/>
    <cellStyle name="Итог 5 2 4 2 2 4" xfId="39473"/>
    <cellStyle name="Итог 5 2 4 2 2 5" xfId="39474"/>
    <cellStyle name="Итог 5 2 4 2 2 6" xfId="39475"/>
    <cellStyle name="Итог 5 2 4 2 2 7" xfId="39476"/>
    <cellStyle name="Итог 5 2 4 2 3" xfId="39477"/>
    <cellStyle name="Итог 5 2 4 2 3 2" xfId="39478"/>
    <cellStyle name="Итог 5 2 4 2 3 3" xfId="39479"/>
    <cellStyle name="Итог 5 2 4 2 3 4" xfId="39480"/>
    <cellStyle name="Итог 5 2 4 2 3 5" xfId="39481"/>
    <cellStyle name="Итог 5 2 4 2 3 6" xfId="39482"/>
    <cellStyle name="Итог 5 2 4 2 3 7" xfId="39483"/>
    <cellStyle name="Итог 5 2 4 2 4" xfId="39484"/>
    <cellStyle name="Итог 5 2 4 2 5" xfId="39485"/>
    <cellStyle name="Итог 5 2 4 2 6" xfId="39486"/>
    <cellStyle name="Итог 5 2 4 2 7" xfId="39487"/>
    <cellStyle name="Итог 5 2 4 2 8" xfId="39488"/>
    <cellStyle name="Итог 5 2 4 2 9" xfId="39489"/>
    <cellStyle name="Итог 5 2 4 3" xfId="39490"/>
    <cellStyle name="Итог 5 2 4 3 2" xfId="39491"/>
    <cellStyle name="Итог 5 2 4 3 3" xfId="39492"/>
    <cellStyle name="Итог 5 2 4 3 4" xfId="39493"/>
    <cellStyle name="Итог 5 2 4 3 5" xfId="39494"/>
    <cellStyle name="Итог 5 2 4 3 6" xfId="39495"/>
    <cellStyle name="Итог 5 2 4 3 7" xfId="39496"/>
    <cellStyle name="Итог 5 2 4 4" xfId="39497"/>
    <cellStyle name="Итог 5 2 4 4 2" xfId="39498"/>
    <cellStyle name="Итог 5 2 4 4 3" xfId="39499"/>
    <cellStyle name="Итог 5 2 4 4 4" xfId="39500"/>
    <cellStyle name="Итог 5 2 4 4 5" xfId="39501"/>
    <cellStyle name="Итог 5 2 4 4 6" xfId="39502"/>
    <cellStyle name="Итог 5 2 4 4 7" xfId="39503"/>
    <cellStyle name="Итог 5 2 4 5" xfId="39504"/>
    <cellStyle name="Итог 5 2 4 6" xfId="39505"/>
    <cellStyle name="Итог 5 2 4 7" xfId="39506"/>
    <cellStyle name="Итог 5 2 4 8" xfId="39507"/>
    <cellStyle name="Итог 5 2 4 9" xfId="39508"/>
    <cellStyle name="Итог 5 2 5" xfId="39509"/>
    <cellStyle name="Итог 5 2 5 10" xfId="39510"/>
    <cellStyle name="Итог 5 2 5 11" xfId="39511"/>
    <cellStyle name="Итог 5 2 5 12" xfId="39512"/>
    <cellStyle name="Итог 5 2 5 13" xfId="39513"/>
    <cellStyle name="Итог 5 2 5 14" xfId="39514"/>
    <cellStyle name="Итог 5 2 5 2" xfId="39515"/>
    <cellStyle name="Итог 5 2 5 2 10" xfId="39516"/>
    <cellStyle name="Итог 5 2 5 2 2" xfId="39517"/>
    <cellStyle name="Итог 5 2 5 2 2 2" xfId="39518"/>
    <cellStyle name="Итог 5 2 5 2 2 3" xfId="39519"/>
    <cellStyle name="Итог 5 2 5 2 2 4" xfId="39520"/>
    <cellStyle name="Итог 5 2 5 2 2 5" xfId="39521"/>
    <cellStyle name="Итог 5 2 5 2 2 6" xfId="39522"/>
    <cellStyle name="Итог 5 2 5 2 2 7" xfId="39523"/>
    <cellStyle name="Итог 5 2 5 2 3" xfId="39524"/>
    <cellStyle name="Итог 5 2 5 2 3 2" xfId="39525"/>
    <cellStyle name="Итог 5 2 5 2 3 3" xfId="39526"/>
    <cellStyle name="Итог 5 2 5 2 3 4" xfId="39527"/>
    <cellStyle name="Итог 5 2 5 2 3 5" xfId="39528"/>
    <cellStyle name="Итог 5 2 5 2 3 6" xfId="39529"/>
    <cellStyle name="Итог 5 2 5 2 3 7" xfId="39530"/>
    <cellStyle name="Итог 5 2 5 2 4" xfId="39531"/>
    <cellStyle name="Итог 5 2 5 2 5" xfId="39532"/>
    <cellStyle name="Итог 5 2 5 2 6" xfId="39533"/>
    <cellStyle name="Итог 5 2 5 2 7" xfId="39534"/>
    <cellStyle name="Итог 5 2 5 2 8" xfId="39535"/>
    <cellStyle name="Итог 5 2 5 2 9" xfId="39536"/>
    <cellStyle name="Итог 5 2 5 3" xfId="39537"/>
    <cellStyle name="Итог 5 2 5 3 2" xfId="39538"/>
    <cellStyle name="Итог 5 2 5 3 3" xfId="39539"/>
    <cellStyle name="Итог 5 2 5 3 4" xfId="39540"/>
    <cellStyle name="Итог 5 2 5 3 5" xfId="39541"/>
    <cellStyle name="Итог 5 2 5 3 6" xfId="39542"/>
    <cellStyle name="Итог 5 2 5 3 7" xfId="39543"/>
    <cellStyle name="Итог 5 2 5 4" xfId="39544"/>
    <cellStyle name="Итог 5 2 5 4 2" xfId="39545"/>
    <cellStyle name="Итог 5 2 5 4 3" xfId="39546"/>
    <cellStyle name="Итог 5 2 5 4 4" xfId="39547"/>
    <cellStyle name="Итог 5 2 5 4 5" xfId="39548"/>
    <cellStyle name="Итог 5 2 5 4 6" xfId="39549"/>
    <cellStyle name="Итог 5 2 5 4 7" xfId="39550"/>
    <cellStyle name="Итог 5 2 5 5" xfId="39551"/>
    <cellStyle name="Итог 5 2 5 6" xfId="39552"/>
    <cellStyle name="Итог 5 2 5 7" xfId="39553"/>
    <cellStyle name="Итог 5 2 5 8" xfId="39554"/>
    <cellStyle name="Итог 5 2 5 9" xfId="39555"/>
    <cellStyle name="Итог 5 2 6" xfId="39556"/>
    <cellStyle name="Итог 5 2 6 10" xfId="39557"/>
    <cellStyle name="Итог 5 2 6 2" xfId="39558"/>
    <cellStyle name="Итог 5 2 6 2 2" xfId="39559"/>
    <cellStyle name="Итог 5 2 6 2 3" xfId="39560"/>
    <cellStyle name="Итог 5 2 6 2 4" xfId="39561"/>
    <cellStyle name="Итог 5 2 6 2 5" xfId="39562"/>
    <cellStyle name="Итог 5 2 6 2 6" xfId="39563"/>
    <cellStyle name="Итог 5 2 6 2 7" xfId="39564"/>
    <cellStyle name="Итог 5 2 6 3" xfId="39565"/>
    <cellStyle name="Итог 5 2 6 3 2" xfId="39566"/>
    <cellStyle name="Итог 5 2 6 3 3" xfId="39567"/>
    <cellStyle name="Итог 5 2 6 3 4" xfId="39568"/>
    <cellStyle name="Итог 5 2 6 3 5" xfId="39569"/>
    <cellStyle name="Итог 5 2 6 3 6" xfId="39570"/>
    <cellStyle name="Итог 5 2 6 3 7" xfId="39571"/>
    <cellStyle name="Итог 5 2 6 4" xfId="39572"/>
    <cellStyle name="Итог 5 2 6 5" xfId="39573"/>
    <cellStyle name="Итог 5 2 6 6" xfId="39574"/>
    <cellStyle name="Итог 5 2 6 7" xfId="39575"/>
    <cellStyle name="Итог 5 2 6 8" xfId="39576"/>
    <cellStyle name="Итог 5 2 6 9" xfId="39577"/>
    <cellStyle name="Итог 5 2 7" xfId="39578"/>
    <cellStyle name="Итог 5 2 8" xfId="39579"/>
    <cellStyle name="Итог 5 2 9" xfId="39580"/>
    <cellStyle name="Итог 5 3" xfId="39581"/>
    <cellStyle name="Итог 5 3 10" xfId="39582"/>
    <cellStyle name="Итог 5 3 11" xfId="39583"/>
    <cellStyle name="Итог 5 3 12" xfId="39584"/>
    <cellStyle name="Итог 5 3 13" xfId="39585"/>
    <cellStyle name="Итог 5 3 14" xfId="39586"/>
    <cellStyle name="Итог 5 3 15" xfId="39587"/>
    <cellStyle name="Итог 5 3 16" xfId="39588"/>
    <cellStyle name="Итог 5 3 17" xfId="39589"/>
    <cellStyle name="Итог 5 3 2" xfId="39590"/>
    <cellStyle name="Итог 5 3 2 10" xfId="39591"/>
    <cellStyle name="Итог 5 3 2 11" xfId="39592"/>
    <cellStyle name="Итог 5 3 2 12" xfId="39593"/>
    <cellStyle name="Итог 5 3 2 13" xfId="39594"/>
    <cellStyle name="Итог 5 3 2 14" xfId="39595"/>
    <cellStyle name="Итог 5 3 2 2" xfId="39596"/>
    <cellStyle name="Итог 5 3 2 2 10" xfId="39597"/>
    <cellStyle name="Итог 5 3 2 2 2" xfId="39598"/>
    <cellStyle name="Итог 5 3 2 2 2 2" xfId="39599"/>
    <cellStyle name="Итог 5 3 2 2 2 3" xfId="39600"/>
    <cellStyle name="Итог 5 3 2 2 2 4" xfId="39601"/>
    <cellStyle name="Итог 5 3 2 2 2 5" xfId="39602"/>
    <cellStyle name="Итог 5 3 2 2 2 6" xfId="39603"/>
    <cellStyle name="Итог 5 3 2 2 2 7" xfId="39604"/>
    <cellStyle name="Итог 5 3 2 2 3" xfId="39605"/>
    <cellStyle name="Итог 5 3 2 2 3 2" xfId="39606"/>
    <cellStyle name="Итог 5 3 2 2 3 3" xfId="39607"/>
    <cellStyle name="Итог 5 3 2 2 3 4" xfId="39608"/>
    <cellStyle name="Итог 5 3 2 2 3 5" xfId="39609"/>
    <cellStyle name="Итог 5 3 2 2 3 6" xfId="39610"/>
    <cellStyle name="Итог 5 3 2 2 3 7" xfId="39611"/>
    <cellStyle name="Итог 5 3 2 2 4" xfId="39612"/>
    <cellStyle name="Итог 5 3 2 2 5" xfId="39613"/>
    <cellStyle name="Итог 5 3 2 2 6" xfId="39614"/>
    <cellStyle name="Итог 5 3 2 2 7" xfId="39615"/>
    <cellStyle name="Итог 5 3 2 2 8" xfId="39616"/>
    <cellStyle name="Итог 5 3 2 2 9" xfId="39617"/>
    <cellStyle name="Итог 5 3 2 3" xfId="39618"/>
    <cellStyle name="Итог 5 3 2 3 2" xfId="39619"/>
    <cellStyle name="Итог 5 3 2 3 3" xfId="39620"/>
    <cellStyle name="Итог 5 3 2 3 4" xfId="39621"/>
    <cellStyle name="Итог 5 3 2 3 5" xfId="39622"/>
    <cellStyle name="Итог 5 3 2 3 6" xfId="39623"/>
    <cellStyle name="Итог 5 3 2 3 7" xfId="39624"/>
    <cellStyle name="Итог 5 3 2 4" xfId="39625"/>
    <cellStyle name="Итог 5 3 2 4 2" xfId="39626"/>
    <cellStyle name="Итог 5 3 2 4 3" xfId="39627"/>
    <cellStyle name="Итог 5 3 2 4 4" xfId="39628"/>
    <cellStyle name="Итог 5 3 2 4 5" xfId="39629"/>
    <cellStyle name="Итог 5 3 2 4 6" xfId="39630"/>
    <cellStyle name="Итог 5 3 2 4 7" xfId="39631"/>
    <cellStyle name="Итог 5 3 2 5" xfId="39632"/>
    <cellStyle name="Итог 5 3 2 6" xfId="39633"/>
    <cellStyle name="Итог 5 3 2 7" xfId="39634"/>
    <cellStyle name="Итог 5 3 2 8" xfId="39635"/>
    <cellStyle name="Итог 5 3 2 9" xfId="39636"/>
    <cellStyle name="Итог 5 3 3" xfId="39637"/>
    <cellStyle name="Итог 5 3 3 10" xfId="39638"/>
    <cellStyle name="Итог 5 3 3 11" xfId="39639"/>
    <cellStyle name="Итог 5 3 3 12" xfId="39640"/>
    <cellStyle name="Итог 5 3 3 13" xfId="39641"/>
    <cellStyle name="Итог 5 3 3 14" xfId="39642"/>
    <cellStyle name="Итог 5 3 3 2" xfId="39643"/>
    <cellStyle name="Итог 5 3 3 2 10" xfId="39644"/>
    <cellStyle name="Итог 5 3 3 2 2" xfId="39645"/>
    <cellStyle name="Итог 5 3 3 2 2 2" xfId="39646"/>
    <cellStyle name="Итог 5 3 3 2 2 3" xfId="39647"/>
    <cellStyle name="Итог 5 3 3 2 2 4" xfId="39648"/>
    <cellStyle name="Итог 5 3 3 2 2 5" xfId="39649"/>
    <cellStyle name="Итог 5 3 3 2 2 6" xfId="39650"/>
    <cellStyle name="Итог 5 3 3 2 2 7" xfId="39651"/>
    <cellStyle name="Итог 5 3 3 2 3" xfId="39652"/>
    <cellStyle name="Итог 5 3 3 2 3 2" xfId="39653"/>
    <cellStyle name="Итог 5 3 3 2 3 3" xfId="39654"/>
    <cellStyle name="Итог 5 3 3 2 3 4" xfId="39655"/>
    <cellStyle name="Итог 5 3 3 2 3 5" xfId="39656"/>
    <cellStyle name="Итог 5 3 3 2 3 6" xfId="39657"/>
    <cellStyle name="Итог 5 3 3 2 3 7" xfId="39658"/>
    <cellStyle name="Итог 5 3 3 2 4" xfId="39659"/>
    <cellStyle name="Итог 5 3 3 2 5" xfId="39660"/>
    <cellStyle name="Итог 5 3 3 2 6" xfId="39661"/>
    <cellStyle name="Итог 5 3 3 2 7" xfId="39662"/>
    <cellStyle name="Итог 5 3 3 2 8" xfId="39663"/>
    <cellStyle name="Итог 5 3 3 2 9" xfId="39664"/>
    <cellStyle name="Итог 5 3 3 3" xfId="39665"/>
    <cellStyle name="Итог 5 3 3 3 2" xfId="39666"/>
    <cellStyle name="Итог 5 3 3 3 3" xfId="39667"/>
    <cellStyle name="Итог 5 3 3 3 4" xfId="39668"/>
    <cellStyle name="Итог 5 3 3 3 5" xfId="39669"/>
    <cellStyle name="Итог 5 3 3 3 6" xfId="39670"/>
    <cellStyle name="Итог 5 3 3 3 7" xfId="39671"/>
    <cellStyle name="Итог 5 3 3 4" xfId="39672"/>
    <cellStyle name="Итог 5 3 3 4 2" xfId="39673"/>
    <cellStyle name="Итог 5 3 3 4 3" xfId="39674"/>
    <cellStyle name="Итог 5 3 3 4 4" xfId="39675"/>
    <cellStyle name="Итог 5 3 3 4 5" xfId="39676"/>
    <cellStyle name="Итог 5 3 3 4 6" xfId="39677"/>
    <cellStyle name="Итог 5 3 3 4 7" xfId="39678"/>
    <cellStyle name="Итог 5 3 3 5" xfId="39679"/>
    <cellStyle name="Итог 5 3 3 6" xfId="39680"/>
    <cellStyle name="Итог 5 3 3 7" xfId="39681"/>
    <cellStyle name="Итог 5 3 3 8" xfId="39682"/>
    <cellStyle name="Итог 5 3 3 9" xfId="39683"/>
    <cellStyle name="Итог 5 3 4" xfId="39684"/>
    <cellStyle name="Итог 5 3 4 10" xfId="39685"/>
    <cellStyle name="Итог 5 3 4 11" xfId="39686"/>
    <cellStyle name="Итог 5 3 4 12" xfId="39687"/>
    <cellStyle name="Итог 5 3 4 13" xfId="39688"/>
    <cellStyle name="Итог 5 3 4 14" xfId="39689"/>
    <cellStyle name="Итог 5 3 4 2" xfId="39690"/>
    <cellStyle name="Итог 5 3 4 2 10" xfId="39691"/>
    <cellStyle name="Итог 5 3 4 2 2" xfId="39692"/>
    <cellStyle name="Итог 5 3 4 2 2 2" xfId="39693"/>
    <cellStyle name="Итог 5 3 4 2 2 3" xfId="39694"/>
    <cellStyle name="Итог 5 3 4 2 2 4" xfId="39695"/>
    <cellStyle name="Итог 5 3 4 2 2 5" xfId="39696"/>
    <cellStyle name="Итог 5 3 4 2 2 6" xfId="39697"/>
    <cellStyle name="Итог 5 3 4 2 2 7" xfId="39698"/>
    <cellStyle name="Итог 5 3 4 2 3" xfId="39699"/>
    <cellStyle name="Итог 5 3 4 2 3 2" xfId="39700"/>
    <cellStyle name="Итог 5 3 4 2 3 3" xfId="39701"/>
    <cellStyle name="Итог 5 3 4 2 3 4" xfId="39702"/>
    <cellStyle name="Итог 5 3 4 2 3 5" xfId="39703"/>
    <cellStyle name="Итог 5 3 4 2 3 6" xfId="39704"/>
    <cellStyle name="Итог 5 3 4 2 3 7" xfId="39705"/>
    <cellStyle name="Итог 5 3 4 2 4" xfId="39706"/>
    <cellStyle name="Итог 5 3 4 2 5" xfId="39707"/>
    <cellStyle name="Итог 5 3 4 2 6" xfId="39708"/>
    <cellStyle name="Итог 5 3 4 2 7" xfId="39709"/>
    <cellStyle name="Итог 5 3 4 2 8" xfId="39710"/>
    <cellStyle name="Итог 5 3 4 2 9" xfId="39711"/>
    <cellStyle name="Итог 5 3 4 3" xfId="39712"/>
    <cellStyle name="Итог 5 3 4 3 2" xfId="39713"/>
    <cellStyle name="Итог 5 3 4 3 3" xfId="39714"/>
    <cellStyle name="Итог 5 3 4 3 4" xfId="39715"/>
    <cellStyle name="Итог 5 3 4 3 5" xfId="39716"/>
    <cellStyle name="Итог 5 3 4 3 6" xfId="39717"/>
    <cellStyle name="Итог 5 3 4 3 7" xfId="39718"/>
    <cellStyle name="Итог 5 3 4 4" xfId="39719"/>
    <cellStyle name="Итог 5 3 4 4 2" xfId="39720"/>
    <cellStyle name="Итог 5 3 4 4 3" xfId="39721"/>
    <cellStyle name="Итог 5 3 4 4 4" xfId="39722"/>
    <cellStyle name="Итог 5 3 4 4 5" xfId="39723"/>
    <cellStyle name="Итог 5 3 4 4 6" xfId="39724"/>
    <cellStyle name="Итог 5 3 4 4 7" xfId="39725"/>
    <cellStyle name="Итог 5 3 4 5" xfId="39726"/>
    <cellStyle name="Итог 5 3 4 6" xfId="39727"/>
    <cellStyle name="Итог 5 3 4 7" xfId="39728"/>
    <cellStyle name="Итог 5 3 4 8" xfId="39729"/>
    <cellStyle name="Итог 5 3 4 9" xfId="39730"/>
    <cellStyle name="Итог 5 3 5" xfId="39731"/>
    <cellStyle name="Итог 5 3 5 10" xfId="39732"/>
    <cellStyle name="Итог 5 3 5 11" xfId="39733"/>
    <cellStyle name="Итог 5 3 5 12" xfId="39734"/>
    <cellStyle name="Итог 5 3 5 13" xfId="39735"/>
    <cellStyle name="Итог 5 3 5 14" xfId="39736"/>
    <cellStyle name="Итог 5 3 5 2" xfId="39737"/>
    <cellStyle name="Итог 5 3 5 2 10" xfId="39738"/>
    <cellStyle name="Итог 5 3 5 2 2" xfId="39739"/>
    <cellStyle name="Итог 5 3 5 2 2 2" xfId="39740"/>
    <cellStyle name="Итог 5 3 5 2 2 3" xfId="39741"/>
    <cellStyle name="Итог 5 3 5 2 2 4" xfId="39742"/>
    <cellStyle name="Итог 5 3 5 2 2 5" xfId="39743"/>
    <cellStyle name="Итог 5 3 5 2 2 6" xfId="39744"/>
    <cellStyle name="Итог 5 3 5 2 2 7" xfId="39745"/>
    <cellStyle name="Итог 5 3 5 2 3" xfId="39746"/>
    <cellStyle name="Итог 5 3 5 2 3 2" xfId="39747"/>
    <cellStyle name="Итог 5 3 5 2 3 3" xfId="39748"/>
    <cellStyle name="Итог 5 3 5 2 3 4" xfId="39749"/>
    <cellStyle name="Итог 5 3 5 2 3 5" xfId="39750"/>
    <cellStyle name="Итог 5 3 5 2 3 6" xfId="39751"/>
    <cellStyle name="Итог 5 3 5 2 3 7" xfId="39752"/>
    <cellStyle name="Итог 5 3 5 2 4" xfId="39753"/>
    <cellStyle name="Итог 5 3 5 2 5" xfId="39754"/>
    <cellStyle name="Итог 5 3 5 2 6" xfId="39755"/>
    <cellStyle name="Итог 5 3 5 2 7" xfId="39756"/>
    <cellStyle name="Итог 5 3 5 2 8" xfId="39757"/>
    <cellStyle name="Итог 5 3 5 2 9" xfId="39758"/>
    <cellStyle name="Итог 5 3 5 3" xfId="39759"/>
    <cellStyle name="Итог 5 3 5 3 2" xfId="39760"/>
    <cellStyle name="Итог 5 3 5 3 3" xfId="39761"/>
    <cellStyle name="Итог 5 3 5 3 4" xfId="39762"/>
    <cellStyle name="Итог 5 3 5 3 5" xfId="39763"/>
    <cellStyle name="Итог 5 3 5 3 6" xfId="39764"/>
    <cellStyle name="Итог 5 3 5 3 7" xfId="39765"/>
    <cellStyle name="Итог 5 3 5 4" xfId="39766"/>
    <cellStyle name="Итог 5 3 5 4 2" xfId="39767"/>
    <cellStyle name="Итог 5 3 5 4 3" xfId="39768"/>
    <cellStyle name="Итог 5 3 5 4 4" xfId="39769"/>
    <cellStyle name="Итог 5 3 5 4 5" xfId="39770"/>
    <cellStyle name="Итог 5 3 5 4 6" xfId="39771"/>
    <cellStyle name="Итог 5 3 5 4 7" xfId="39772"/>
    <cellStyle name="Итог 5 3 5 5" xfId="39773"/>
    <cellStyle name="Итог 5 3 5 6" xfId="39774"/>
    <cellStyle name="Итог 5 3 5 7" xfId="39775"/>
    <cellStyle name="Итог 5 3 5 8" xfId="39776"/>
    <cellStyle name="Итог 5 3 5 9" xfId="39777"/>
    <cellStyle name="Итог 5 3 6" xfId="39778"/>
    <cellStyle name="Итог 5 3 6 10" xfId="39779"/>
    <cellStyle name="Итог 5 3 6 2" xfId="39780"/>
    <cellStyle name="Итог 5 3 6 2 2" xfId="39781"/>
    <cellStyle name="Итог 5 3 6 2 3" xfId="39782"/>
    <cellStyle name="Итог 5 3 6 2 4" xfId="39783"/>
    <cellStyle name="Итог 5 3 6 2 5" xfId="39784"/>
    <cellStyle name="Итог 5 3 6 2 6" xfId="39785"/>
    <cellStyle name="Итог 5 3 6 2 7" xfId="39786"/>
    <cellStyle name="Итог 5 3 6 3" xfId="39787"/>
    <cellStyle name="Итог 5 3 6 3 2" xfId="39788"/>
    <cellStyle name="Итог 5 3 6 3 3" xfId="39789"/>
    <cellStyle name="Итог 5 3 6 3 4" xfId="39790"/>
    <cellStyle name="Итог 5 3 6 3 5" xfId="39791"/>
    <cellStyle name="Итог 5 3 6 3 6" xfId="39792"/>
    <cellStyle name="Итог 5 3 6 3 7" xfId="39793"/>
    <cellStyle name="Итог 5 3 6 4" xfId="39794"/>
    <cellStyle name="Итог 5 3 6 5" xfId="39795"/>
    <cellStyle name="Итог 5 3 6 6" xfId="39796"/>
    <cellStyle name="Итог 5 3 6 7" xfId="39797"/>
    <cellStyle name="Итог 5 3 6 8" xfId="39798"/>
    <cellStyle name="Итог 5 3 6 9" xfId="39799"/>
    <cellStyle name="Итог 5 3 7" xfId="39800"/>
    <cellStyle name="Итог 5 3 7 2" xfId="39801"/>
    <cellStyle name="Итог 5 3 7 3" xfId="39802"/>
    <cellStyle name="Итог 5 3 7 4" xfId="39803"/>
    <cellStyle name="Итог 5 3 7 5" xfId="39804"/>
    <cellStyle name="Итог 5 3 7 6" xfId="39805"/>
    <cellStyle name="Итог 5 3 7 7" xfId="39806"/>
    <cellStyle name="Итог 5 3 8" xfId="39807"/>
    <cellStyle name="Итог 5 3 8 2" xfId="39808"/>
    <cellStyle name="Итог 5 3 8 3" xfId="39809"/>
    <cellStyle name="Итог 5 3 8 4" xfId="39810"/>
    <cellStyle name="Итог 5 3 8 5" xfId="39811"/>
    <cellStyle name="Итог 5 3 8 6" xfId="39812"/>
    <cellStyle name="Итог 5 3 8 7" xfId="39813"/>
    <cellStyle name="Итог 5 3 9" xfId="39814"/>
    <cellStyle name="Итог 5 4" xfId="39815"/>
    <cellStyle name="Итог 5 4 10" xfId="39816"/>
    <cellStyle name="Итог 5 4 11" xfId="39817"/>
    <cellStyle name="Итог 5 4 12" xfId="39818"/>
    <cellStyle name="Итог 5 4 13" xfId="39819"/>
    <cellStyle name="Итог 5 4 14" xfId="39820"/>
    <cellStyle name="Итог 5 4 15" xfId="39821"/>
    <cellStyle name="Итог 5 4 16" xfId="39822"/>
    <cellStyle name="Итог 5 4 17" xfId="39823"/>
    <cellStyle name="Итог 5 4 2" xfId="39824"/>
    <cellStyle name="Итог 5 4 2 10" xfId="39825"/>
    <cellStyle name="Итог 5 4 2 11" xfId="39826"/>
    <cellStyle name="Итог 5 4 2 12" xfId="39827"/>
    <cellStyle name="Итог 5 4 2 13" xfId="39828"/>
    <cellStyle name="Итог 5 4 2 14" xfId="39829"/>
    <cellStyle name="Итог 5 4 2 2" xfId="39830"/>
    <cellStyle name="Итог 5 4 2 2 10" xfId="39831"/>
    <cellStyle name="Итог 5 4 2 2 2" xfId="39832"/>
    <cellStyle name="Итог 5 4 2 2 2 2" xfId="39833"/>
    <cellStyle name="Итог 5 4 2 2 2 3" xfId="39834"/>
    <cellStyle name="Итог 5 4 2 2 2 4" xfId="39835"/>
    <cellStyle name="Итог 5 4 2 2 2 5" xfId="39836"/>
    <cellStyle name="Итог 5 4 2 2 2 6" xfId="39837"/>
    <cellStyle name="Итог 5 4 2 2 2 7" xfId="39838"/>
    <cellStyle name="Итог 5 4 2 2 3" xfId="39839"/>
    <cellStyle name="Итог 5 4 2 2 3 2" xfId="39840"/>
    <cellStyle name="Итог 5 4 2 2 3 3" xfId="39841"/>
    <cellStyle name="Итог 5 4 2 2 3 4" xfId="39842"/>
    <cellStyle name="Итог 5 4 2 2 3 5" xfId="39843"/>
    <cellStyle name="Итог 5 4 2 2 3 6" xfId="39844"/>
    <cellStyle name="Итог 5 4 2 2 3 7" xfId="39845"/>
    <cellStyle name="Итог 5 4 2 2 4" xfId="39846"/>
    <cellStyle name="Итог 5 4 2 2 5" xfId="39847"/>
    <cellStyle name="Итог 5 4 2 2 6" xfId="39848"/>
    <cellStyle name="Итог 5 4 2 2 7" xfId="39849"/>
    <cellStyle name="Итог 5 4 2 2 8" xfId="39850"/>
    <cellStyle name="Итог 5 4 2 2 9" xfId="39851"/>
    <cellStyle name="Итог 5 4 2 3" xfId="39852"/>
    <cellStyle name="Итог 5 4 2 3 2" xfId="39853"/>
    <cellStyle name="Итог 5 4 2 3 3" xfId="39854"/>
    <cellStyle name="Итог 5 4 2 3 4" xfId="39855"/>
    <cellStyle name="Итог 5 4 2 3 5" xfId="39856"/>
    <cellStyle name="Итог 5 4 2 3 6" xfId="39857"/>
    <cellStyle name="Итог 5 4 2 3 7" xfId="39858"/>
    <cellStyle name="Итог 5 4 2 4" xfId="39859"/>
    <cellStyle name="Итог 5 4 2 4 2" xfId="39860"/>
    <cellStyle name="Итог 5 4 2 4 3" xfId="39861"/>
    <cellStyle name="Итог 5 4 2 4 4" xfId="39862"/>
    <cellStyle name="Итог 5 4 2 4 5" xfId="39863"/>
    <cellStyle name="Итог 5 4 2 4 6" xfId="39864"/>
    <cellStyle name="Итог 5 4 2 4 7" xfId="39865"/>
    <cellStyle name="Итог 5 4 2 5" xfId="39866"/>
    <cellStyle name="Итог 5 4 2 6" xfId="39867"/>
    <cellStyle name="Итог 5 4 2 7" xfId="39868"/>
    <cellStyle name="Итог 5 4 2 8" xfId="39869"/>
    <cellStyle name="Итог 5 4 2 9" xfId="39870"/>
    <cellStyle name="Итог 5 4 3" xfId="39871"/>
    <cellStyle name="Итог 5 4 3 10" xfId="39872"/>
    <cellStyle name="Итог 5 4 3 11" xfId="39873"/>
    <cellStyle name="Итог 5 4 3 12" xfId="39874"/>
    <cellStyle name="Итог 5 4 3 13" xfId="39875"/>
    <cellStyle name="Итог 5 4 3 14" xfId="39876"/>
    <cellStyle name="Итог 5 4 3 2" xfId="39877"/>
    <cellStyle name="Итог 5 4 3 2 10" xfId="39878"/>
    <cellStyle name="Итог 5 4 3 2 2" xfId="39879"/>
    <cellStyle name="Итог 5 4 3 2 2 2" xfId="39880"/>
    <cellStyle name="Итог 5 4 3 2 2 3" xfId="39881"/>
    <cellStyle name="Итог 5 4 3 2 2 4" xfId="39882"/>
    <cellStyle name="Итог 5 4 3 2 2 5" xfId="39883"/>
    <cellStyle name="Итог 5 4 3 2 2 6" xfId="39884"/>
    <cellStyle name="Итог 5 4 3 2 2 7" xfId="39885"/>
    <cellStyle name="Итог 5 4 3 2 3" xfId="39886"/>
    <cellStyle name="Итог 5 4 3 2 3 2" xfId="39887"/>
    <cellStyle name="Итог 5 4 3 2 3 3" xfId="39888"/>
    <cellStyle name="Итог 5 4 3 2 3 4" xfId="39889"/>
    <cellStyle name="Итог 5 4 3 2 3 5" xfId="39890"/>
    <cellStyle name="Итог 5 4 3 2 3 6" xfId="39891"/>
    <cellStyle name="Итог 5 4 3 2 3 7" xfId="39892"/>
    <cellStyle name="Итог 5 4 3 2 4" xfId="39893"/>
    <cellStyle name="Итог 5 4 3 2 5" xfId="39894"/>
    <cellStyle name="Итог 5 4 3 2 6" xfId="39895"/>
    <cellStyle name="Итог 5 4 3 2 7" xfId="39896"/>
    <cellStyle name="Итог 5 4 3 2 8" xfId="39897"/>
    <cellStyle name="Итог 5 4 3 2 9" xfId="39898"/>
    <cellStyle name="Итог 5 4 3 3" xfId="39899"/>
    <cellStyle name="Итог 5 4 3 3 2" xfId="39900"/>
    <cellStyle name="Итог 5 4 3 3 3" xfId="39901"/>
    <cellStyle name="Итог 5 4 3 3 4" xfId="39902"/>
    <cellStyle name="Итог 5 4 3 3 5" xfId="39903"/>
    <cellStyle name="Итог 5 4 3 3 6" xfId="39904"/>
    <cellStyle name="Итог 5 4 3 3 7" xfId="39905"/>
    <cellStyle name="Итог 5 4 3 4" xfId="39906"/>
    <cellStyle name="Итог 5 4 3 4 2" xfId="39907"/>
    <cellStyle name="Итог 5 4 3 4 3" xfId="39908"/>
    <cellStyle name="Итог 5 4 3 4 4" xfId="39909"/>
    <cellStyle name="Итог 5 4 3 4 5" xfId="39910"/>
    <cellStyle name="Итог 5 4 3 4 6" xfId="39911"/>
    <cellStyle name="Итог 5 4 3 4 7" xfId="39912"/>
    <cellStyle name="Итог 5 4 3 5" xfId="39913"/>
    <cellStyle name="Итог 5 4 3 6" xfId="39914"/>
    <cellStyle name="Итог 5 4 3 7" xfId="39915"/>
    <cellStyle name="Итог 5 4 3 8" xfId="39916"/>
    <cellStyle name="Итог 5 4 3 9" xfId="39917"/>
    <cellStyle name="Итог 5 4 4" xfId="39918"/>
    <cellStyle name="Итог 5 4 4 10" xfId="39919"/>
    <cellStyle name="Итог 5 4 4 11" xfId="39920"/>
    <cellStyle name="Итог 5 4 4 12" xfId="39921"/>
    <cellStyle name="Итог 5 4 4 13" xfId="39922"/>
    <cellStyle name="Итог 5 4 4 14" xfId="39923"/>
    <cellStyle name="Итог 5 4 4 2" xfId="39924"/>
    <cellStyle name="Итог 5 4 4 2 10" xfId="39925"/>
    <cellStyle name="Итог 5 4 4 2 2" xfId="39926"/>
    <cellStyle name="Итог 5 4 4 2 2 2" xfId="39927"/>
    <cellStyle name="Итог 5 4 4 2 2 3" xfId="39928"/>
    <cellStyle name="Итог 5 4 4 2 2 4" xfId="39929"/>
    <cellStyle name="Итог 5 4 4 2 2 5" xfId="39930"/>
    <cellStyle name="Итог 5 4 4 2 2 6" xfId="39931"/>
    <cellStyle name="Итог 5 4 4 2 2 7" xfId="39932"/>
    <cellStyle name="Итог 5 4 4 2 3" xfId="39933"/>
    <cellStyle name="Итог 5 4 4 2 3 2" xfId="39934"/>
    <cellStyle name="Итог 5 4 4 2 3 3" xfId="39935"/>
    <cellStyle name="Итог 5 4 4 2 3 4" xfId="39936"/>
    <cellStyle name="Итог 5 4 4 2 3 5" xfId="39937"/>
    <cellStyle name="Итог 5 4 4 2 3 6" xfId="39938"/>
    <cellStyle name="Итог 5 4 4 2 3 7" xfId="39939"/>
    <cellStyle name="Итог 5 4 4 2 4" xfId="39940"/>
    <cellStyle name="Итог 5 4 4 2 5" xfId="39941"/>
    <cellStyle name="Итог 5 4 4 2 6" xfId="39942"/>
    <cellStyle name="Итог 5 4 4 2 7" xfId="39943"/>
    <cellStyle name="Итог 5 4 4 2 8" xfId="39944"/>
    <cellStyle name="Итог 5 4 4 2 9" xfId="39945"/>
    <cellStyle name="Итог 5 4 4 3" xfId="39946"/>
    <cellStyle name="Итог 5 4 4 3 2" xfId="39947"/>
    <cellStyle name="Итог 5 4 4 3 3" xfId="39948"/>
    <cellStyle name="Итог 5 4 4 3 4" xfId="39949"/>
    <cellStyle name="Итог 5 4 4 3 5" xfId="39950"/>
    <cellStyle name="Итог 5 4 4 3 6" xfId="39951"/>
    <cellStyle name="Итог 5 4 4 3 7" xfId="39952"/>
    <cellStyle name="Итог 5 4 4 4" xfId="39953"/>
    <cellStyle name="Итог 5 4 4 4 2" xfId="39954"/>
    <cellStyle name="Итог 5 4 4 4 3" xfId="39955"/>
    <cellStyle name="Итог 5 4 4 4 4" xfId="39956"/>
    <cellStyle name="Итог 5 4 4 4 5" xfId="39957"/>
    <cellStyle name="Итог 5 4 4 4 6" xfId="39958"/>
    <cellStyle name="Итог 5 4 4 4 7" xfId="39959"/>
    <cellStyle name="Итог 5 4 4 5" xfId="39960"/>
    <cellStyle name="Итог 5 4 4 6" xfId="39961"/>
    <cellStyle name="Итог 5 4 4 7" xfId="39962"/>
    <cellStyle name="Итог 5 4 4 8" xfId="39963"/>
    <cellStyle name="Итог 5 4 4 9" xfId="39964"/>
    <cellStyle name="Итог 5 4 5" xfId="39965"/>
    <cellStyle name="Итог 5 4 5 10" xfId="39966"/>
    <cellStyle name="Итог 5 4 5 11" xfId="39967"/>
    <cellStyle name="Итог 5 4 5 12" xfId="39968"/>
    <cellStyle name="Итог 5 4 5 13" xfId="39969"/>
    <cellStyle name="Итог 5 4 5 14" xfId="39970"/>
    <cellStyle name="Итог 5 4 5 2" xfId="39971"/>
    <cellStyle name="Итог 5 4 5 2 10" xfId="39972"/>
    <cellStyle name="Итог 5 4 5 2 2" xfId="39973"/>
    <cellStyle name="Итог 5 4 5 2 2 2" xfId="39974"/>
    <cellStyle name="Итог 5 4 5 2 2 3" xfId="39975"/>
    <cellStyle name="Итог 5 4 5 2 2 4" xfId="39976"/>
    <cellStyle name="Итог 5 4 5 2 2 5" xfId="39977"/>
    <cellStyle name="Итог 5 4 5 2 2 6" xfId="39978"/>
    <cellStyle name="Итог 5 4 5 2 2 7" xfId="39979"/>
    <cellStyle name="Итог 5 4 5 2 3" xfId="39980"/>
    <cellStyle name="Итог 5 4 5 2 3 2" xfId="39981"/>
    <cellStyle name="Итог 5 4 5 2 3 3" xfId="39982"/>
    <cellStyle name="Итог 5 4 5 2 3 4" xfId="39983"/>
    <cellStyle name="Итог 5 4 5 2 3 5" xfId="39984"/>
    <cellStyle name="Итог 5 4 5 2 3 6" xfId="39985"/>
    <cellStyle name="Итог 5 4 5 2 3 7" xfId="39986"/>
    <cellStyle name="Итог 5 4 5 2 4" xfId="39987"/>
    <cellStyle name="Итог 5 4 5 2 5" xfId="39988"/>
    <cellStyle name="Итог 5 4 5 2 6" xfId="39989"/>
    <cellStyle name="Итог 5 4 5 2 7" xfId="39990"/>
    <cellStyle name="Итог 5 4 5 2 8" xfId="39991"/>
    <cellStyle name="Итог 5 4 5 2 9" xfId="39992"/>
    <cellStyle name="Итог 5 4 5 3" xfId="39993"/>
    <cellStyle name="Итог 5 4 5 3 2" xfId="39994"/>
    <cellStyle name="Итог 5 4 5 3 3" xfId="39995"/>
    <cellStyle name="Итог 5 4 5 3 4" xfId="39996"/>
    <cellStyle name="Итог 5 4 5 3 5" xfId="39997"/>
    <cellStyle name="Итог 5 4 5 3 6" xfId="39998"/>
    <cellStyle name="Итог 5 4 5 3 7" xfId="39999"/>
    <cellStyle name="Итог 5 4 5 4" xfId="40000"/>
    <cellStyle name="Итог 5 4 5 4 2" xfId="40001"/>
    <cellStyle name="Итог 5 4 5 4 3" xfId="40002"/>
    <cellStyle name="Итог 5 4 5 4 4" xfId="40003"/>
    <cellStyle name="Итог 5 4 5 4 5" xfId="40004"/>
    <cellStyle name="Итог 5 4 5 4 6" xfId="40005"/>
    <cellStyle name="Итог 5 4 5 4 7" xfId="40006"/>
    <cellStyle name="Итог 5 4 5 5" xfId="40007"/>
    <cellStyle name="Итог 5 4 5 6" xfId="40008"/>
    <cellStyle name="Итог 5 4 5 7" xfId="40009"/>
    <cellStyle name="Итог 5 4 5 8" xfId="40010"/>
    <cellStyle name="Итог 5 4 5 9" xfId="40011"/>
    <cellStyle name="Итог 5 4 6" xfId="40012"/>
    <cellStyle name="Итог 5 4 6 10" xfId="40013"/>
    <cellStyle name="Итог 5 4 6 2" xfId="40014"/>
    <cellStyle name="Итог 5 4 6 2 2" xfId="40015"/>
    <cellStyle name="Итог 5 4 6 2 3" xfId="40016"/>
    <cellStyle name="Итог 5 4 6 2 4" xfId="40017"/>
    <cellStyle name="Итог 5 4 6 2 5" xfId="40018"/>
    <cellStyle name="Итог 5 4 6 2 6" xfId="40019"/>
    <cellStyle name="Итог 5 4 6 2 7" xfId="40020"/>
    <cellStyle name="Итог 5 4 6 3" xfId="40021"/>
    <cellStyle name="Итог 5 4 6 3 2" xfId="40022"/>
    <cellStyle name="Итог 5 4 6 3 3" xfId="40023"/>
    <cellStyle name="Итог 5 4 6 3 4" xfId="40024"/>
    <cellStyle name="Итог 5 4 6 3 5" xfId="40025"/>
    <cellStyle name="Итог 5 4 6 3 6" xfId="40026"/>
    <cellStyle name="Итог 5 4 6 3 7" xfId="40027"/>
    <cellStyle name="Итог 5 4 6 4" xfId="40028"/>
    <cellStyle name="Итог 5 4 6 5" xfId="40029"/>
    <cellStyle name="Итог 5 4 6 6" xfId="40030"/>
    <cellStyle name="Итог 5 4 6 7" xfId="40031"/>
    <cellStyle name="Итог 5 4 6 8" xfId="40032"/>
    <cellStyle name="Итог 5 4 6 9" xfId="40033"/>
    <cellStyle name="Итог 5 4 7" xfId="40034"/>
    <cellStyle name="Итог 5 4 7 2" xfId="40035"/>
    <cellStyle name="Итог 5 4 7 3" xfId="40036"/>
    <cellStyle name="Итог 5 4 7 4" xfId="40037"/>
    <cellStyle name="Итог 5 4 7 5" xfId="40038"/>
    <cellStyle name="Итог 5 4 7 6" xfId="40039"/>
    <cellStyle name="Итог 5 4 7 7" xfId="40040"/>
    <cellStyle name="Итог 5 4 8" xfId="40041"/>
    <cellStyle name="Итог 5 4 8 2" xfId="40042"/>
    <cellStyle name="Итог 5 4 8 3" xfId="40043"/>
    <cellStyle name="Итог 5 4 8 4" xfId="40044"/>
    <cellStyle name="Итог 5 4 8 5" xfId="40045"/>
    <cellStyle name="Итог 5 4 8 6" xfId="40046"/>
    <cellStyle name="Итог 5 4 8 7" xfId="40047"/>
    <cellStyle name="Итог 5 4 9" xfId="40048"/>
    <cellStyle name="Итог 5 5" xfId="40049"/>
    <cellStyle name="Итог 5 5 10" xfId="40050"/>
    <cellStyle name="Итог 5 5 11" xfId="40051"/>
    <cellStyle name="Итог 5 5 12" xfId="40052"/>
    <cellStyle name="Итог 5 5 13" xfId="40053"/>
    <cellStyle name="Итог 5 5 14" xfId="40054"/>
    <cellStyle name="Итог 5 5 2" xfId="40055"/>
    <cellStyle name="Итог 5 5 2 10" xfId="40056"/>
    <cellStyle name="Итог 5 5 2 2" xfId="40057"/>
    <cellStyle name="Итог 5 5 2 2 2" xfId="40058"/>
    <cellStyle name="Итог 5 5 2 2 3" xfId="40059"/>
    <cellStyle name="Итог 5 5 2 2 4" xfId="40060"/>
    <cellStyle name="Итог 5 5 2 2 5" xfId="40061"/>
    <cellStyle name="Итог 5 5 2 2 6" xfId="40062"/>
    <cellStyle name="Итог 5 5 2 2 7" xfId="40063"/>
    <cellStyle name="Итог 5 5 2 3" xfId="40064"/>
    <cellStyle name="Итог 5 5 2 3 2" xfId="40065"/>
    <cellStyle name="Итог 5 5 2 3 3" xfId="40066"/>
    <cellStyle name="Итог 5 5 2 3 4" xfId="40067"/>
    <cellStyle name="Итог 5 5 2 3 5" xfId="40068"/>
    <cellStyle name="Итог 5 5 2 3 6" xfId="40069"/>
    <cellStyle name="Итог 5 5 2 3 7" xfId="40070"/>
    <cellStyle name="Итог 5 5 2 4" xfId="40071"/>
    <cellStyle name="Итог 5 5 2 5" xfId="40072"/>
    <cellStyle name="Итог 5 5 2 6" xfId="40073"/>
    <cellStyle name="Итог 5 5 2 7" xfId="40074"/>
    <cellStyle name="Итог 5 5 2 8" xfId="40075"/>
    <cellStyle name="Итог 5 5 2 9" xfId="40076"/>
    <cellStyle name="Итог 5 5 3" xfId="40077"/>
    <cellStyle name="Итог 5 5 3 2" xfId="40078"/>
    <cellStyle name="Итог 5 5 3 3" xfId="40079"/>
    <cellStyle name="Итог 5 5 3 4" xfId="40080"/>
    <cellStyle name="Итог 5 5 3 5" xfId="40081"/>
    <cellStyle name="Итог 5 5 3 6" xfId="40082"/>
    <cellStyle name="Итог 5 5 3 7" xfId="40083"/>
    <cellStyle name="Итог 5 5 4" xfId="40084"/>
    <cellStyle name="Итог 5 5 4 2" xfId="40085"/>
    <cellStyle name="Итог 5 5 4 3" xfId="40086"/>
    <cellStyle name="Итог 5 5 4 4" xfId="40087"/>
    <cellStyle name="Итог 5 5 4 5" xfId="40088"/>
    <cellStyle name="Итог 5 5 4 6" xfId="40089"/>
    <cellStyle name="Итог 5 5 4 7" xfId="40090"/>
    <cellStyle name="Итог 5 5 5" xfId="40091"/>
    <cellStyle name="Итог 5 5 6" xfId="40092"/>
    <cellStyle name="Итог 5 5 7" xfId="40093"/>
    <cellStyle name="Итог 5 5 8" xfId="40094"/>
    <cellStyle name="Итог 5 5 9" xfId="40095"/>
    <cellStyle name="Итог 5 6" xfId="40096"/>
    <cellStyle name="Итог 5 6 10" xfId="40097"/>
    <cellStyle name="Итог 5 6 2" xfId="40098"/>
    <cellStyle name="Итог 5 6 2 2" xfId="40099"/>
    <cellStyle name="Итог 5 6 2 3" xfId="40100"/>
    <cellStyle name="Итог 5 6 2 4" xfId="40101"/>
    <cellStyle name="Итог 5 6 2 5" xfId="40102"/>
    <cellStyle name="Итог 5 6 2 6" xfId="40103"/>
    <cellStyle name="Итог 5 6 2 7" xfId="40104"/>
    <cellStyle name="Итог 5 6 3" xfId="40105"/>
    <cellStyle name="Итог 5 6 3 2" xfId="40106"/>
    <cellStyle name="Итог 5 6 3 3" xfId="40107"/>
    <cellStyle name="Итог 5 6 3 4" xfId="40108"/>
    <cellStyle name="Итог 5 6 3 5" xfId="40109"/>
    <cellStyle name="Итог 5 6 3 6" xfId="40110"/>
    <cellStyle name="Итог 5 6 3 7" xfId="40111"/>
    <cellStyle name="Итог 5 6 4" xfId="40112"/>
    <cellStyle name="Итог 5 6 5" xfId="40113"/>
    <cellStyle name="Итог 5 6 6" xfId="40114"/>
    <cellStyle name="Итог 5 6 7" xfId="40115"/>
    <cellStyle name="Итог 5 6 8" xfId="40116"/>
    <cellStyle name="Итог 5 6 9" xfId="40117"/>
    <cellStyle name="Итог 5 7" xfId="40118"/>
    <cellStyle name="Итог 5 8" xfId="40119"/>
    <cellStyle name="Итог 6" xfId="40120"/>
    <cellStyle name="Итог 6 10" xfId="40121"/>
    <cellStyle name="Итог 6 2" xfId="40122"/>
    <cellStyle name="Итог 6 2 2" xfId="40123"/>
    <cellStyle name="Итог 6 2 3" xfId="40124"/>
    <cellStyle name="Итог 6 2 4" xfId="40125"/>
    <cellStyle name="Итог 6 2 5" xfId="40126"/>
    <cellStyle name="Итог 6 2 6" xfId="40127"/>
    <cellStyle name="Итог 6 2 7" xfId="40128"/>
    <cellStyle name="Итог 6 3" xfId="40129"/>
    <cellStyle name="Итог 6 3 2" xfId="40130"/>
    <cellStyle name="Итог 6 3 3" xfId="40131"/>
    <cellStyle name="Итог 6 3 4" xfId="40132"/>
    <cellStyle name="Итог 6 3 5" xfId="40133"/>
    <cellStyle name="Итог 6 3 6" xfId="40134"/>
    <cellStyle name="Итог 6 3 7" xfId="40135"/>
    <cellStyle name="Итог 6 4" xfId="40136"/>
    <cellStyle name="Итог 6 5" xfId="40137"/>
    <cellStyle name="Итог 6 6" xfId="40138"/>
    <cellStyle name="Итог 6 7" xfId="40139"/>
    <cellStyle name="Итог 6 8" xfId="40140"/>
    <cellStyle name="Итог 6 9" xfId="40141"/>
    <cellStyle name="Итог 7" xfId="40142"/>
    <cellStyle name="Итог 7 10" xfId="40143"/>
    <cellStyle name="Итог 7 2" xfId="40144"/>
    <cellStyle name="Итог 7 2 2" xfId="40145"/>
    <cellStyle name="Итог 7 2 3" xfId="40146"/>
    <cellStyle name="Итог 7 2 4" xfId="40147"/>
    <cellStyle name="Итог 7 2 5" xfId="40148"/>
    <cellStyle name="Итог 7 2 6" xfId="40149"/>
    <cellStyle name="Итог 7 2 7" xfId="40150"/>
    <cellStyle name="Итог 7 3" xfId="40151"/>
    <cellStyle name="Итог 7 3 2" xfId="40152"/>
    <cellStyle name="Итог 7 3 3" xfId="40153"/>
    <cellStyle name="Итог 7 3 4" xfId="40154"/>
    <cellStyle name="Итог 7 3 5" xfId="40155"/>
    <cellStyle name="Итог 7 3 6" xfId="40156"/>
    <cellStyle name="Итог 7 3 7" xfId="40157"/>
    <cellStyle name="Итог 7 4" xfId="40158"/>
    <cellStyle name="Итог 7 5" xfId="40159"/>
    <cellStyle name="Итог 7 6" xfId="40160"/>
    <cellStyle name="Итог 7 7" xfId="40161"/>
    <cellStyle name="Итог 7 8" xfId="40162"/>
    <cellStyle name="Итог 7 9" xfId="40163"/>
    <cellStyle name="Итог 8" xfId="40164"/>
    <cellStyle name="Итог 8 10" xfId="40165"/>
    <cellStyle name="Итог 8 2" xfId="40166"/>
    <cellStyle name="Итог 8 2 2" xfId="40167"/>
    <cellStyle name="Итог 8 2 3" xfId="40168"/>
    <cellStyle name="Итог 8 2 4" xfId="40169"/>
    <cellStyle name="Итог 8 2 5" xfId="40170"/>
    <cellStyle name="Итог 8 2 6" xfId="40171"/>
    <cellStyle name="Итог 8 2 7" xfId="40172"/>
    <cellStyle name="Итог 8 3" xfId="40173"/>
    <cellStyle name="Итог 8 3 2" xfId="40174"/>
    <cellStyle name="Итог 8 3 3" xfId="40175"/>
    <cellStyle name="Итог 8 3 4" xfId="40176"/>
    <cellStyle name="Итог 8 3 5" xfId="40177"/>
    <cellStyle name="Итог 8 3 6" xfId="40178"/>
    <cellStyle name="Итог 8 3 7" xfId="40179"/>
    <cellStyle name="Итог 8 4" xfId="40180"/>
    <cellStyle name="Итог 8 5" xfId="40181"/>
    <cellStyle name="Итог 8 6" xfId="40182"/>
    <cellStyle name="Итог 8 7" xfId="40183"/>
    <cellStyle name="Итог 8 8" xfId="40184"/>
    <cellStyle name="Итог 8 9" xfId="40185"/>
    <cellStyle name="Итог 9" xfId="40186"/>
    <cellStyle name="Итог 9 10" xfId="40187"/>
    <cellStyle name="Итог 9 2" xfId="40188"/>
    <cellStyle name="Итог 9 2 2" xfId="40189"/>
    <cellStyle name="Итог 9 2 3" xfId="40190"/>
    <cellStyle name="Итог 9 2 4" xfId="40191"/>
    <cellStyle name="Итог 9 2 5" xfId="40192"/>
    <cellStyle name="Итог 9 2 6" xfId="40193"/>
    <cellStyle name="Итог 9 2 7" xfId="40194"/>
    <cellStyle name="Итог 9 3" xfId="40195"/>
    <cellStyle name="Итог 9 3 2" xfId="40196"/>
    <cellStyle name="Итог 9 3 3" xfId="40197"/>
    <cellStyle name="Итог 9 3 4" xfId="40198"/>
    <cellStyle name="Итог 9 3 5" xfId="40199"/>
    <cellStyle name="Итог 9 3 6" xfId="40200"/>
    <cellStyle name="Итог 9 3 7" xfId="40201"/>
    <cellStyle name="Итог 9 4" xfId="40202"/>
    <cellStyle name="Итог 9 5" xfId="40203"/>
    <cellStyle name="Итог 9 6" xfId="40204"/>
    <cellStyle name="Итог 9 7" xfId="40205"/>
    <cellStyle name="Итог 9 8" xfId="40206"/>
    <cellStyle name="Итог 9 9" xfId="40207"/>
    <cellStyle name="ИТОГОВЫЙ" xfId="40208"/>
    <cellStyle name="ИТОГОВЫЙ 2" xfId="40209"/>
    <cellStyle name="КАНДАГАЧ тел3-33-96" xfId="40210"/>
    <cellStyle name="Контрольная ячейка 10" xfId="40211"/>
    <cellStyle name="Контрольная ячейка 11" xfId="40212"/>
    <cellStyle name="Контрольная ячейка 2" xfId="40213"/>
    <cellStyle name="Контрольная ячейка 2 2" xfId="40214"/>
    <cellStyle name="Контрольная ячейка 2 3" xfId="40215"/>
    <cellStyle name="Контрольная ячейка 2 4" xfId="40216"/>
    <cellStyle name="Контрольная ячейка 2 5" xfId="40217"/>
    <cellStyle name="Контрольная ячейка 2 6" xfId="40218"/>
    <cellStyle name="Контрольная ячейка 2 7" xfId="40219"/>
    <cellStyle name="Контрольная ячейка 2 8" xfId="40220"/>
    <cellStyle name="Контрольная ячейка 2_Б-2_Цветметремонт" xfId="40221"/>
    <cellStyle name="Контрольная ячейка 3" xfId="40222"/>
    <cellStyle name="Контрольная ячейка 4" xfId="40223"/>
    <cellStyle name="Контрольная ячейка 5" xfId="40224"/>
    <cellStyle name="Контрольная ячейка 6" xfId="40225"/>
    <cellStyle name="Контрольная ячейка 7" xfId="40226"/>
    <cellStyle name="Контрольная ячейка 8" xfId="40227"/>
    <cellStyle name="Контрольная ячейка 9" xfId="40228"/>
    <cellStyle name="Мои наименования показателей" xfId="40229"/>
    <cellStyle name="Мои наименования показателей 2" xfId="40230"/>
    <cellStyle name="Мои наименования показателей 2 2" xfId="40231"/>
    <cellStyle name="Мои наименования показателей 3" xfId="40232"/>
    <cellStyle name="Мои наименования показателей 3 2" xfId="40233"/>
    <cellStyle name="Мои наименования показателей 4" xfId="40234"/>
    <cellStyle name="Мои наименования показателей 4 2" xfId="40235"/>
    <cellStyle name="Мои наименования показателей 5" xfId="40236"/>
    <cellStyle name="Мои наименования показателей 5 2" xfId="40237"/>
    <cellStyle name="Мои наименования показателей_BALANCE.TBO.1.71" xfId="40238"/>
    <cellStyle name="Мой заголовок" xfId="40239"/>
    <cellStyle name="Мой заголовок листа" xfId="40240"/>
    <cellStyle name="назв фил" xfId="40241"/>
    <cellStyle name="назв фил 2" xfId="40242"/>
    <cellStyle name="назв фил 3" xfId="40243"/>
    <cellStyle name="назв фил 4" xfId="40244"/>
    <cellStyle name="Название 2" xfId="40245"/>
    <cellStyle name="Название 2 2" xfId="40246"/>
    <cellStyle name="Название 2 3" xfId="40247"/>
    <cellStyle name="Название 2 4" xfId="40248"/>
    <cellStyle name="Название 3" xfId="40249"/>
    <cellStyle name="Название 4" xfId="40250"/>
    <cellStyle name="Название 5" xfId="40251"/>
    <cellStyle name="Название 6" xfId="40252"/>
    <cellStyle name="Невидимый" xfId="40253"/>
    <cellStyle name="недельный" xfId="40254"/>
    <cellStyle name="Нейтральный 2" xfId="40255"/>
    <cellStyle name="Нейтральный 2 2" xfId="40256"/>
    <cellStyle name="Нейтральный 2 3" xfId="40257"/>
    <cellStyle name="Нейтральный 2 4" xfId="40258"/>
    <cellStyle name="Нейтральный 3" xfId="40259"/>
    <cellStyle name="Нейтральный 4" xfId="40260"/>
    <cellStyle name="Нейтральный 5" xfId="40261"/>
    <cellStyle name="Нейтральный 6" xfId="40262"/>
    <cellStyle name="Обычный" xfId="0" builtinId="0"/>
    <cellStyle name="Обычный 10" xfId="40263"/>
    <cellStyle name="Обычный 10 2" xfId="40264"/>
    <cellStyle name="Обычный 10 2 2" xfId="40265"/>
    <cellStyle name="Обычный 10 2 3" xfId="40266"/>
    <cellStyle name="Обычный 10 2 4" xfId="40267"/>
    <cellStyle name="Обычный 10 3" xfId="40268"/>
    <cellStyle name="Обычный 10 3 2" xfId="40269"/>
    <cellStyle name="Обычный 10 4" xfId="40270"/>
    <cellStyle name="Обычный 11" xfId="40271"/>
    <cellStyle name="Обычный 12" xfId="40272"/>
    <cellStyle name="Обычный 13" xfId="40273"/>
    <cellStyle name="Обычный 14" xfId="40274"/>
    <cellStyle name="Обычный 14 2" xfId="40275"/>
    <cellStyle name="Обычный 14 7" xfId="40276"/>
    <cellStyle name="Обычный 15" xfId="40277"/>
    <cellStyle name="Обычный 16" xfId="40278"/>
    <cellStyle name="Обычный 17" xfId="40279"/>
    <cellStyle name="Обычный 18" xfId="40280"/>
    <cellStyle name="Обычный 19" xfId="40281"/>
    <cellStyle name="Обычный 2" xfId="40282"/>
    <cellStyle name="Обычный 2 10" xfId="40283"/>
    <cellStyle name="Обычный 2 10 2" xfId="40284"/>
    <cellStyle name="Обычный 2 11" xfId="40285"/>
    <cellStyle name="Обычный 2 12" xfId="40286"/>
    <cellStyle name="Обычный 2 13" xfId="40287"/>
    <cellStyle name="Обычный 2 14" xfId="40288"/>
    <cellStyle name="Обычный 2 15" xfId="40289"/>
    <cellStyle name="Обычный 2 16" xfId="40290"/>
    <cellStyle name="Обычный 2 17" xfId="40291"/>
    <cellStyle name="Обычный 2 18" xfId="40292"/>
    <cellStyle name="Обычный 2 19" xfId="40293"/>
    <cellStyle name="Обычный 2 2" xfId="40294"/>
    <cellStyle name="Обычный 2 2 10" xfId="40295"/>
    <cellStyle name="Обычный 2 2 11" xfId="40296"/>
    <cellStyle name="Обычный 2 2 12" xfId="40297"/>
    <cellStyle name="Обычный 2 2 13" xfId="40298"/>
    <cellStyle name="Обычный 2 2 14" xfId="40299"/>
    <cellStyle name="Обычный 2 2 15" xfId="40300"/>
    <cellStyle name="Обычный 2 2 16" xfId="40301"/>
    <cellStyle name="Обычный 2 2 17" xfId="40302"/>
    <cellStyle name="Обычный 2 2 2" xfId="40303"/>
    <cellStyle name="Обычный 2 2 2 2" xfId="40304"/>
    <cellStyle name="Обычный 2 2 2 3" xfId="40305"/>
    <cellStyle name="Обычный 2 2 3" xfId="40306"/>
    <cellStyle name="Обычный 2 2 4" xfId="40307"/>
    <cellStyle name="Обычный 2 2 5" xfId="40308"/>
    <cellStyle name="Обычный 2 2 6" xfId="40309"/>
    <cellStyle name="Обычный 2 2 7" xfId="40310"/>
    <cellStyle name="Обычный 2 2 8" xfId="40311"/>
    <cellStyle name="Обычный 2 2 9" xfId="40312"/>
    <cellStyle name="Обычный 2 2_1" xfId="40313"/>
    <cellStyle name="Обычный 2 20" xfId="40314"/>
    <cellStyle name="Обычный 2 21" xfId="40315"/>
    <cellStyle name="Обычный 2 22" xfId="40316"/>
    <cellStyle name="Обычный 2 23" xfId="40317"/>
    <cellStyle name="Обычный 2 24" xfId="40318"/>
    <cellStyle name="Обычный 2 25" xfId="40319"/>
    <cellStyle name="Обычный 2 26" xfId="40320"/>
    <cellStyle name="Обычный 2 27" xfId="40321"/>
    <cellStyle name="Обычный 2 3" xfId="40322"/>
    <cellStyle name="Обычный 2 3 2" xfId="40323"/>
    <cellStyle name="Обычный 2 3 3" xfId="40324"/>
    <cellStyle name="Обычный 2 3 4" xfId="40325"/>
    <cellStyle name="Обычный 2 3 5" xfId="40326"/>
    <cellStyle name="Обычный 2 3_2010_08_10" xfId="40327"/>
    <cellStyle name="Обычный 2 4" xfId="40328"/>
    <cellStyle name="Обычный 2 4 2" xfId="40329"/>
    <cellStyle name="Обычный 2 4 3" xfId="40330"/>
    <cellStyle name="Обычный 2 4 4" xfId="40331"/>
    <cellStyle name="Обычный 2 5" xfId="40332"/>
    <cellStyle name="Обычный 2 5 2" xfId="40333"/>
    <cellStyle name="Обычный 2 5 3" xfId="40334"/>
    <cellStyle name="Обычный 2 6" xfId="40335"/>
    <cellStyle name="Обычный 2 6 2" xfId="40336"/>
    <cellStyle name="Обычный 2 6 3" xfId="40337"/>
    <cellStyle name="Обычный 2 7" xfId="40338"/>
    <cellStyle name="Обычный 2 7 2" xfId="40339"/>
    <cellStyle name="Обычный 2 7 3" xfId="40340"/>
    <cellStyle name="Обычный 2 8" xfId="40341"/>
    <cellStyle name="Обычный 2 8 2" xfId="40342"/>
    <cellStyle name="Обычный 2 8 3" xfId="40343"/>
    <cellStyle name="Обычный 2 9" xfId="40344"/>
    <cellStyle name="Обычный 2_1" xfId="40345"/>
    <cellStyle name="Обычный 20" xfId="40346"/>
    <cellStyle name="Обычный 21" xfId="40347"/>
    <cellStyle name="Обычный 22" xfId="40348"/>
    <cellStyle name="Обычный 23" xfId="40349"/>
    <cellStyle name="Обычный 24" xfId="40350"/>
    <cellStyle name="Обычный 25" xfId="40351"/>
    <cellStyle name="Обычный 25 2" xfId="40352"/>
    <cellStyle name="Обычный 26" xfId="40353"/>
    <cellStyle name="Обычный 27" xfId="40354"/>
    <cellStyle name="Обычный 28" xfId="40355"/>
    <cellStyle name="Обычный 29" xfId="40356"/>
    <cellStyle name="Обычный 3" xfId="40357"/>
    <cellStyle name="Обычный 3 10" xfId="40358"/>
    <cellStyle name="Обычный 3 2" xfId="40359"/>
    <cellStyle name="Обычный 3 2 2" xfId="40360"/>
    <cellStyle name="Обычный 3 2 3" xfId="40361"/>
    <cellStyle name="Обычный 3 2 4" xfId="40362"/>
    <cellStyle name="Обычный 3 3" xfId="40363"/>
    <cellStyle name="Обычный 3 3 2" xfId="40364"/>
    <cellStyle name="Обычный 3 4" xfId="40365"/>
    <cellStyle name="Обычный 3 5" xfId="40366"/>
    <cellStyle name="Обычный 3 6" xfId="40367"/>
    <cellStyle name="Обычный 3 7" xfId="40368"/>
    <cellStyle name="Обычный 3 8" xfId="40369"/>
    <cellStyle name="Обычный 3 9" xfId="40370"/>
    <cellStyle name="Обычный 3_02.02.09" xfId="40371"/>
    <cellStyle name="Обычный 30" xfId="40372"/>
    <cellStyle name="Обычный 31" xfId="40373"/>
    <cellStyle name="Обычный 32" xfId="40374"/>
    <cellStyle name="Обычный 33" xfId="40375"/>
    <cellStyle name="Обычный 34" xfId="40376"/>
    <cellStyle name="Обычный 35" xfId="40377"/>
    <cellStyle name="Обычный 36" xfId="40378"/>
    <cellStyle name="Обычный 37" xfId="40379"/>
    <cellStyle name="Обычный 38" xfId="40380"/>
    <cellStyle name="Обычный 39" xfId="40381"/>
    <cellStyle name="Обычный 4" xfId="40382"/>
    <cellStyle name="Обычный 4 2" xfId="40383"/>
    <cellStyle name="Обычный 4 3" xfId="40384"/>
    <cellStyle name="Обычный 4 4" xfId="40385"/>
    <cellStyle name="Обычный 4 5" xfId="40386"/>
    <cellStyle name="Обычный 4 6" xfId="40387"/>
    <cellStyle name="Обычный 4 7" xfId="40388"/>
    <cellStyle name="Обычный 4 8" xfId="40389"/>
    <cellStyle name="Обычный 4 9" xfId="40390"/>
    <cellStyle name="Обычный 4_2010_08_10" xfId="40391"/>
    <cellStyle name="Обычный 40" xfId="40392"/>
    <cellStyle name="Обычный 41" xfId="40393"/>
    <cellStyle name="Обычный 42" xfId="40394"/>
    <cellStyle name="Обычный 43" xfId="40395"/>
    <cellStyle name="Обычный 44" xfId="40396"/>
    <cellStyle name="Обычный 45" xfId="40397"/>
    <cellStyle name="Обычный 46" xfId="40398"/>
    <cellStyle name="Обычный 47" xfId="40399"/>
    <cellStyle name="Обычный 48" xfId="40400"/>
    <cellStyle name="Обычный 48 2" xfId="40401"/>
    <cellStyle name="Обычный 49" xfId="40402"/>
    <cellStyle name="Обычный 5" xfId="40403"/>
    <cellStyle name="Обычный 5 2" xfId="40404"/>
    <cellStyle name="Обычный 5 2 2" xfId="40405"/>
    <cellStyle name="Обычный 5 2 2 2" xfId="40406"/>
    <cellStyle name="Обычный 5 2 2 2 2" xfId="40407"/>
    <cellStyle name="Обычный 5 2 2 3" xfId="40408"/>
    <cellStyle name="Обычный 5 2 3" xfId="40409"/>
    <cellStyle name="Обычный 5 2 3 2" xfId="40410"/>
    <cellStyle name="Обычный 5 2 4" xfId="40411"/>
    <cellStyle name="Обычный 5 2 4 2" xfId="40412"/>
    <cellStyle name="Обычный 5 2 5" xfId="40413"/>
    <cellStyle name="Обычный 5 3" xfId="40414"/>
    <cellStyle name="Обычный 5 3 2" xfId="40415"/>
    <cellStyle name="Обычный 5 3 2 2" xfId="40416"/>
    <cellStyle name="Обычный 5 3 3" xfId="40417"/>
    <cellStyle name="Обычный 5 4" xfId="40418"/>
    <cellStyle name="Обычный 5 4 2" xfId="40419"/>
    <cellStyle name="Обычный 5 5" xfId="40420"/>
    <cellStyle name="Обычный 5 5 2" xfId="40421"/>
    <cellStyle name="Обычный 5 6" xfId="40422"/>
    <cellStyle name="Обычный 5 7" xfId="40423"/>
    <cellStyle name="Обычный 5_2010_08_10" xfId="40424"/>
    <cellStyle name="Обычный 50" xfId="40425"/>
    <cellStyle name="Обычный 51" xfId="40426"/>
    <cellStyle name="Обычный 52" xfId="40427"/>
    <cellStyle name="Обычный 53" xfId="40428"/>
    <cellStyle name="Обычный 54" xfId="40429"/>
    <cellStyle name="Обычный 55" xfId="40430"/>
    <cellStyle name="Обычный 56" xfId="40431"/>
    <cellStyle name="Обычный 57" xfId="40432"/>
    <cellStyle name="Обычный 58" xfId="40433"/>
    <cellStyle name="Обычный 59" xfId="40434"/>
    <cellStyle name="Обычный 6" xfId="40435"/>
    <cellStyle name="Обычный 6 2" xfId="40436"/>
    <cellStyle name="Обычный 6 3" xfId="40437"/>
    <cellStyle name="Обычный 6 4" xfId="40438"/>
    <cellStyle name="Обычный 6 5" xfId="40439"/>
    <cellStyle name="Обычный 6 6" xfId="40440"/>
    <cellStyle name="Обычный 6_02.02.09" xfId="40441"/>
    <cellStyle name="Обычный 60" xfId="40442"/>
    <cellStyle name="Обычный 61" xfId="40443"/>
    <cellStyle name="Обычный 62" xfId="40444"/>
    <cellStyle name="Обычный 62 2" xfId="40445"/>
    <cellStyle name="Обычный 63" xfId="40446"/>
    <cellStyle name="Обычный 64" xfId="40447"/>
    <cellStyle name="Обычный 65" xfId="40448"/>
    <cellStyle name="Обычный 65 2" xfId="40449"/>
    <cellStyle name="Обычный 65 2 2" xfId="40450"/>
    <cellStyle name="Обычный 65 3" xfId="40451"/>
    <cellStyle name="Обычный 66" xfId="40452"/>
    <cellStyle name="Обычный 66 2" xfId="40453"/>
    <cellStyle name="Обычный 67" xfId="40454"/>
    <cellStyle name="Обычный 67 2" xfId="40455"/>
    <cellStyle name="Обычный 68" xfId="40456"/>
    <cellStyle name="Обычный 68 2" xfId="40457"/>
    <cellStyle name="Обычный 68 2 2" xfId="40458"/>
    <cellStyle name="Обычный 69" xfId="40459"/>
    <cellStyle name="Обычный 69 2" xfId="40460"/>
    <cellStyle name="Обычный 7" xfId="40461"/>
    <cellStyle name="Обычный 7 2" xfId="40462"/>
    <cellStyle name="Обычный 7 3" xfId="40463"/>
    <cellStyle name="Обычный 7 4" xfId="40464"/>
    <cellStyle name="Обычный 7 5" xfId="40465"/>
    <cellStyle name="Обычный 7 6" xfId="40466"/>
    <cellStyle name="Обычный 70" xfId="40467"/>
    <cellStyle name="Обычный 70 2" xfId="40468"/>
    <cellStyle name="Обычный 71" xfId="40469"/>
    <cellStyle name="Обычный 72" xfId="40470"/>
    <cellStyle name="Обычный 73" xfId="40471"/>
    <cellStyle name="Обычный 74" xfId="40472"/>
    <cellStyle name="Обычный 75" xfId="40473"/>
    <cellStyle name="Обычный 76" xfId="40474"/>
    <cellStyle name="Обычный 77" xfId="40475"/>
    <cellStyle name="Обычный 78" xfId="40476"/>
    <cellStyle name="Обычный 78 2" xfId="40477"/>
    <cellStyle name="Обычный 79" xfId="40478"/>
    <cellStyle name="Обычный 8" xfId="40479"/>
    <cellStyle name="Обычный 8 2" xfId="40480"/>
    <cellStyle name="Обычный 8 3" xfId="40481"/>
    <cellStyle name="Обычный 8 4" xfId="40482"/>
    <cellStyle name="Обычный 8 5" xfId="40483"/>
    <cellStyle name="Обычный 80" xfId="1"/>
    <cellStyle name="Обычный 80 2" xfId="40484"/>
    <cellStyle name="Обычный 80 2 2" xfId="40485"/>
    <cellStyle name="Обычный 80 3" xfId="40486"/>
    <cellStyle name="Обычный 81" xfId="40487"/>
    <cellStyle name="Обычный 9" xfId="40488"/>
    <cellStyle name="Обычный 9 2" xfId="40489"/>
    <cellStyle name="Обычный 9 3" xfId="40490"/>
    <cellStyle name="Обычный 9 4" xfId="40491"/>
    <cellStyle name="Обычный_Копия Condition-все вар13.12.08-утнах17-50" xfId="48045"/>
    <cellStyle name="Открывавшаяся гиперссылка" xfId="40492"/>
    <cellStyle name="Открывавшаяся гиперссылка 2" xfId="40493"/>
    <cellStyle name="Открывавшаяся гиперссылка 2 2" xfId="40494"/>
    <cellStyle name="Открывавшаяся гиперссылка 2 3" xfId="40495"/>
    <cellStyle name="Открывавшаяся гиперссылка 2 4" xfId="40496"/>
    <cellStyle name="Открывавшаяся гиперссылка 2 5" xfId="40497"/>
    <cellStyle name="Открывавшаяся гиперссылка 2 6" xfId="40498"/>
    <cellStyle name="Открывавшаяся гиперссылка 3" xfId="40499"/>
    <cellStyle name="Открывавшаяся гиперссылка 4" xfId="40500"/>
    <cellStyle name="Открывавшаяся гиперссылка_Consolidation 2008 Q1 V1" xfId="40501"/>
    <cellStyle name="Плохой 10" xfId="40502"/>
    <cellStyle name="Плохой 11" xfId="40503"/>
    <cellStyle name="Плохой 2" xfId="40504"/>
    <cellStyle name="Плохой 2 2" xfId="40505"/>
    <cellStyle name="Плохой 2 3" xfId="40506"/>
    <cellStyle name="Плохой 2 4" xfId="40507"/>
    <cellStyle name="Плохой 2 5" xfId="40508"/>
    <cellStyle name="Плохой 2 6" xfId="40509"/>
    <cellStyle name="Плохой 2 7" xfId="40510"/>
    <cellStyle name="Плохой 2_Б-2_Цветметремонт" xfId="40511"/>
    <cellStyle name="Плохой 3" xfId="40512"/>
    <cellStyle name="Плохой 4" xfId="40513"/>
    <cellStyle name="Плохой 5" xfId="40514"/>
    <cellStyle name="Плохой 6" xfId="40515"/>
    <cellStyle name="Плохой 7" xfId="40516"/>
    <cellStyle name="Плохой 8" xfId="40517"/>
    <cellStyle name="Плохой 9" xfId="40518"/>
    <cellStyle name="Поле ввода" xfId="40519"/>
    <cellStyle name="Пояснение 2" xfId="40520"/>
    <cellStyle name="Пояснение 2 2" xfId="40521"/>
    <cellStyle name="Пояснение 2 3" xfId="40522"/>
    <cellStyle name="Пояснение 2 4" xfId="40523"/>
    <cellStyle name="Пояснение 3" xfId="40524"/>
    <cellStyle name="Пояснение 4" xfId="40525"/>
    <cellStyle name="Пояснение 5" xfId="40526"/>
    <cellStyle name="Пояснение 6" xfId="40527"/>
    <cellStyle name="Примечание 10" xfId="40528"/>
    <cellStyle name="Примечание 10 10" xfId="40529"/>
    <cellStyle name="Примечание 10 2" xfId="40530"/>
    <cellStyle name="Примечание 10 2 2" xfId="40531"/>
    <cellStyle name="Примечание 10 2 3" xfId="40532"/>
    <cellStyle name="Примечание 10 2 4" xfId="40533"/>
    <cellStyle name="Примечание 10 2 5" xfId="40534"/>
    <cellStyle name="Примечание 10 2 6" xfId="40535"/>
    <cellStyle name="Примечание 10 2 7" xfId="40536"/>
    <cellStyle name="Примечание 10 3" xfId="40537"/>
    <cellStyle name="Примечание 10 3 2" xfId="40538"/>
    <cellStyle name="Примечание 10 3 3" xfId="40539"/>
    <cellStyle name="Примечание 10 3 4" xfId="40540"/>
    <cellStyle name="Примечание 10 3 5" xfId="40541"/>
    <cellStyle name="Примечание 10 3 6" xfId="40542"/>
    <cellStyle name="Примечание 10 3 7" xfId="40543"/>
    <cellStyle name="Примечание 10 4" xfId="40544"/>
    <cellStyle name="Примечание 10 5" xfId="40545"/>
    <cellStyle name="Примечание 10 6" xfId="40546"/>
    <cellStyle name="Примечание 10 7" xfId="40547"/>
    <cellStyle name="Примечание 10 8" xfId="40548"/>
    <cellStyle name="Примечание 10 9" xfId="40549"/>
    <cellStyle name="Примечание 11" xfId="40550"/>
    <cellStyle name="Примечание 11 10" xfId="40551"/>
    <cellStyle name="Примечание 11 2" xfId="40552"/>
    <cellStyle name="Примечание 11 2 2" xfId="40553"/>
    <cellStyle name="Примечание 11 2 3" xfId="40554"/>
    <cellStyle name="Примечание 11 2 4" xfId="40555"/>
    <cellStyle name="Примечание 11 2 5" xfId="40556"/>
    <cellStyle name="Примечание 11 2 6" xfId="40557"/>
    <cellStyle name="Примечание 11 2 7" xfId="40558"/>
    <cellStyle name="Примечание 11 3" xfId="40559"/>
    <cellStyle name="Примечание 11 3 2" xfId="40560"/>
    <cellStyle name="Примечание 11 3 3" xfId="40561"/>
    <cellStyle name="Примечание 11 3 4" xfId="40562"/>
    <cellStyle name="Примечание 11 3 5" xfId="40563"/>
    <cellStyle name="Примечание 11 3 6" xfId="40564"/>
    <cellStyle name="Примечание 11 3 7" xfId="40565"/>
    <cellStyle name="Примечание 11 4" xfId="40566"/>
    <cellStyle name="Примечание 11 5" xfId="40567"/>
    <cellStyle name="Примечание 11 6" xfId="40568"/>
    <cellStyle name="Примечание 11 7" xfId="40569"/>
    <cellStyle name="Примечание 11 8" xfId="40570"/>
    <cellStyle name="Примечание 11 9" xfId="40571"/>
    <cellStyle name="Примечание 12" xfId="40572"/>
    <cellStyle name="Примечание 13" xfId="40573"/>
    <cellStyle name="Примечание 14" xfId="40574"/>
    <cellStyle name="Примечание 15" xfId="40575"/>
    <cellStyle name="Примечание 16" xfId="40576"/>
    <cellStyle name="Примечание 17" xfId="40577"/>
    <cellStyle name="Примечание 18" xfId="40578"/>
    <cellStyle name="Примечание 19" xfId="40579"/>
    <cellStyle name="Примечание 2" xfId="40580"/>
    <cellStyle name="Примечание 2 10" xfId="40581"/>
    <cellStyle name="Примечание 2 10 10" xfId="40582"/>
    <cellStyle name="Примечание 2 10 2" xfId="40583"/>
    <cellStyle name="Примечание 2 10 2 2" xfId="40584"/>
    <cellStyle name="Примечание 2 10 2 3" xfId="40585"/>
    <cellStyle name="Примечание 2 10 2 4" xfId="40586"/>
    <cellStyle name="Примечание 2 10 2 5" xfId="40587"/>
    <cellStyle name="Примечание 2 10 2 6" xfId="40588"/>
    <cellStyle name="Примечание 2 10 2 7" xfId="40589"/>
    <cellStyle name="Примечание 2 10 3" xfId="40590"/>
    <cellStyle name="Примечание 2 10 3 2" xfId="40591"/>
    <cellStyle name="Примечание 2 10 3 3" xfId="40592"/>
    <cellStyle name="Примечание 2 10 3 4" xfId="40593"/>
    <cellStyle name="Примечание 2 10 3 5" xfId="40594"/>
    <cellStyle name="Примечание 2 10 3 6" xfId="40595"/>
    <cellStyle name="Примечание 2 10 3 7" xfId="40596"/>
    <cellStyle name="Примечание 2 10 4" xfId="40597"/>
    <cellStyle name="Примечание 2 10 5" xfId="40598"/>
    <cellStyle name="Примечание 2 10 6" xfId="40599"/>
    <cellStyle name="Примечание 2 10 7" xfId="40600"/>
    <cellStyle name="Примечание 2 10 8" xfId="40601"/>
    <cellStyle name="Примечание 2 10 9" xfId="40602"/>
    <cellStyle name="Примечание 2 11" xfId="40603"/>
    <cellStyle name="Примечание 2 12" xfId="40604"/>
    <cellStyle name="Примечание 2 13" xfId="40605"/>
    <cellStyle name="Примечание 2 2" xfId="40606"/>
    <cellStyle name="Примечание 2 2 2" xfId="40607"/>
    <cellStyle name="Примечание 2 2 2 10" xfId="40608"/>
    <cellStyle name="Примечание 2 2 2 11" xfId="40609"/>
    <cellStyle name="Примечание 2 2 2 12" xfId="40610"/>
    <cellStyle name="Примечание 2 2 2 13" xfId="40611"/>
    <cellStyle name="Примечание 2 2 2 14" xfId="40612"/>
    <cellStyle name="Примечание 2 2 2 15" xfId="40613"/>
    <cellStyle name="Примечание 2 2 2 16" xfId="40614"/>
    <cellStyle name="Примечание 2 2 2 17" xfId="40615"/>
    <cellStyle name="Примечание 2 2 2 18" xfId="40616"/>
    <cellStyle name="Примечание 2 2 2 2" xfId="40617"/>
    <cellStyle name="Примечание 2 2 2 2 10" xfId="40618"/>
    <cellStyle name="Примечание 2 2 2 2 11" xfId="40619"/>
    <cellStyle name="Примечание 2 2 2 2 12" xfId="40620"/>
    <cellStyle name="Примечание 2 2 2 2 13" xfId="40621"/>
    <cellStyle name="Примечание 2 2 2 2 14" xfId="40622"/>
    <cellStyle name="Примечание 2 2 2 2 2" xfId="40623"/>
    <cellStyle name="Примечание 2 2 2 2 2 10" xfId="40624"/>
    <cellStyle name="Примечание 2 2 2 2 2 2" xfId="40625"/>
    <cellStyle name="Примечание 2 2 2 2 2 2 2" xfId="40626"/>
    <cellStyle name="Примечание 2 2 2 2 2 2 3" xfId="40627"/>
    <cellStyle name="Примечание 2 2 2 2 2 2 4" xfId="40628"/>
    <cellStyle name="Примечание 2 2 2 2 2 2 5" xfId="40629"/>
    <cellStyle name="Примечание 2 2 2 2 2 2 6" xfId="40630"/>
    <cellStyle name="Примечание 2 2 2 2 2 2 7" xfId="40631"/>
    <cellStyle name="Примечание 2 2 2 2 2 3" xfId="40632"/>
    <cellStyle name="Примечание 2 2 2 2 2 3 2" xfId="40633"/>
    <cellStyle name="Примечание 2 2 2 2 2 3 3" xfId="40634"/>
    <cellStyle name="Примечание 2 2 2 2 2 3 4" xfId="40635"/>
    <cellStyle name="Примечание 2 2 2 2 2 3 5" xfId="40636"/>
    <cellStyle name="Примечание 2 2 2 2 2 3 6" xfId="40637"/>
    <cellStyle name="Примечание 2 2 2 2 2 3 7" xfId="40638"/>
    <cellStyle name="Примечание 2 2 2 2 2 4" xfId="40639"/>
    <cellStyle name="Примечание 2 2 2 2 2 5" xfId="40640"/>
    <cellStyle name="Примечание 2 2 2 2 2 6" xfId="40641"/>
    <cellStyle name="Примечание 2 2 2 2 2 7" xfId="40642"/>
    <cellStyle name="Примечание 2 2 2 2 2 8" xfId="40643"/>
    <cellStyle name="Примечание 2 2 2 2 2 9" xfId="40644"/>
    <cellStyle name="Примечание 2 2 2 2 3" xfId="40645"/>
    <cellStyle name="Примечание 2 2 2 2 3 2" xfId="40646"/>
    <cellStyle name="Примечание 2 2 2 2 3 3" xfId="40647"/>
    <cellStyle name="Примечание 2 2 2 2 3 4" xfId="40648"/>
    <cellStyle name="Примечание 2 2 2 2 3 5" xfId="40649"/>
    <cellStyle name="Примечание 2 2 2 2 3 6" xfId="40650"/>
    <cellStyle name="Примечание 2 2 2 2 3 7" xfId="40651"/>
    <cellStyle name="Примечание 2 2 2 2 4" xfId="40652"/>
    <cellStyle name="Примечание 2 2 2 2 4 2" xfId="40653"/>
    <cellStyle name="Примечание 2 2 2 2 4 3" xfId="40654"/>
    <cellStyle name="Примечание 2 2 2 2 4 4" xfId="40655"/>
    <cellStyle name="Примечание 2 2 2 2 4 5" xfId="40656"/>
    <cellStyle name="Примечание 2 2 2 2 4 6" xfId="40657"/>
    <cellStyle name="Примечание 2 2 2 2 4 7" xfId="40658"/>
    <cellStyle name="Примечание 2 2 2 2 5" xfId="40659"/>
    <cellStyle name="Примечание 2 2 2 2 6" xfId="40660"/>
    <cellStyle name="Примечание 2 2 2 2 7" xfId="40661"/>
    <cellStyle name="Примечание 2 2 2 2 8" xfId="40662"/>
    <cellStyle name="Примечание 2 2 2 2 9" xfId="40663"/>
    <cellStyle name="Примечание 2 2 2 3" xfId="40664"/>
    <cellStyle name="Примечание 2 2 2 3 10" xfId="40665"/>
    <cellStyle name="Примечание 2 2 2 3 11" xfId="40666"/>
    <cellStyle name="Примечание 2 2 2 3 12" xfId="40667"/>
    <cellStyle name="Примечание 2 2 2 3 13" xfId="40668"/>
    <cellStyle name="Примечание 2 2 2 3 14" xfId="40669"/>
    <cellStyle name="Примечание 2 2 2 3 2" xfId="40670"/>
    <cellStyle name="Примечание 2 2 2 3 2 10" xfId="40671"/>
    <cellStyle name="Примечание 2 2 2 3 2 2" xfId="40672"/>
    <cellStyle name="Примечание 2 2 2 3 2 2 2" xfId="40673"/>
    <cellStyle name="Примечание 2 2 2 3 2 2 3" xfId="40674"/>
    <cellStyle name="Примечание 2 2 2 3 2 2 4" xfId="40675"/>
    <cellStyle name="Примечание 2 2 2 3 2 2 5" xfId="40676"/>
    <cellStyle name="Примечание 2 2 2 3 2 2 6" xfId="40677"/>
    <cellStyle name="Примечание 2 2 2 3 2 2 7" xfId="40678"/>
    <cellStyle name="Примечание 2 2 2 3 2 3" xfId="40679"/>
    <cellStyle name="Примечание 2 2 2 3 2 3 2" xfId="40680"/>
    <cellStyle name="Примечание 2 2 2 3 2 3 3" xfId="40681"/>
    <cellStyle name="Примечание 2 2 2 3 2 3 4" xfId="40682"/>
    <cellStyle name="Примечание 2 2 2 3 2 3 5" xfId="40683"/>
    <cellStyle name="Примечание 2 2 2 3 2 3 6" xfId="40684"/>
    <cellStyle name="Примечание 2 2 2 3 2 3 7" xfId="40685"/>
    <cellStyle name="Примечание 2 2 2 3 2 4" xfId="40686"/>
    <cellStyle name="Примечание 2 2 2 3 2 5" xfId="40687"/>
    <cellStyle name="Примечание 2 2 2 3 2 6" xfId="40688"/>
    <cellStyle name="Примечание 2 2 2 3 2 7" xfId="40689"/>
    <cellStyle name="Примечание 2 2 2 3 2 8" xfId="40690"/>
    <cellStyle name="Примечание 2 2 2 3 2 9" xfId="40691"/>
    <cellStyle name="Примечание 2 2 2 3 3" xfId="40692"/>
    <cellStyle name="Примечание 2 2 2 3 3 2" xfId="40693"/>
    <cellStyle name="Примечание 2 2 2 3 3 3" xfId="40694"/>
    <cellStyle name="Примечание 2 2 2 3 3 4" xfId="40695"/>
    <cellStyle name="Примечание 2 2 2 3 3 5" xfId="40696"/>
    <cellStyle name="Примечание 2 2 2 3 3 6" xfId="40697"/>
    <cellStyle name="Примечание 2 2 2 3 3 7" xfId="40698"/>
    <cellStyle name="Примечание 2 2 2 3 4" xfId="40699"/>
    <cellStyle name="Примечание 2 2 2 3 4 2" xfId="40700"/>
    <cellStyle name="Примечание 2 2 2 3 4 3" xfId="40701"/>
    <cellStyle name="Примечание 2 2 2 3 4 4" xfId="40702"/>
    <cellStyle name="Примечание 2 2 2 3 4 5" xfId="40703"/>
    <cellStyle name="Примечание 2 2 2 3 4 6" xfId="40704"/>
    <cellStyle name="Примечание 2 2 2 3 4 7" xfId="40705"/>
    <cellStyle name="Примечание 2 2 2 3 5" xfId="40706"/>
    <cellStyle name="Примечание 2 2 2 3 6" xfId="40707"/>
    <cellStyle name="Примечание 2 2 2 3 7" xfId="40708"/>
    <cellStyle name="Примечание 2 2 2 3 8" xfId="40709"/>
    <cellStyle name="Примечание 2 2 2 3 9" xfId="40710"/>
    <cellStyle name="Примечание 2 2 2 4" xfId="40711"/>
    <cellStyle name="Примечание 2 2 2 4 10" xfId="40712"/>
    <cellStyle name="Примечание 2 2 2 4 11" xfId="40713"/>
    <cellStyle name="Примечание 2 2 2 4 12" xfId="40714"/>
    <cellStyle name="Примечание 2 2 2 4 13" xfId="40715"/>
    <cellStyle name="Примечание 2 2 2 4 14" xfId="40716"/>
    <cellStyle name="Примечание 2 2 2 4 2" xfId="40717"/>
    <cellStyle name="Примечание 2 2 2 4 2 10" xfId="40718"/>
    <cellStyle name="Примечание 2 2 2 4 2 2" xfId="40719"/>
    <cellStyle name="Примечание 2 2 2 4 2 2 2" xfId="40720"/>
    <cellStyle name="Примечание 2 2 2 4 2 2 3" xfId="40721"/>
    <cellStyle name="Примечание 2 2 2 4 2 2 4" xfId="40722"/>
    <cellStyle name="Примечание 2 2 2 4 2 2 5" xfId="40723"/>
    <cellStyle name="Примечание 2 2 2 4 2 2 6" xfId="40724"/>
    <cellStyle name="Примечание 2 2 2 4 2 2 7" xfId="40725"/>
    <cellStyle name="Примечание 2 2 2 4 2 3" xfId="40726"/>
    <cellStyle name="Примечание 2 2 2 4 2 3 2" xfId="40727"/>
    <cellStyle name="Примечание 2 2 2 4 2 3 3" xfId="40728"/>
    <cellStyle name="Примечание 2 2 2 4 2 3 4" xfId="40729"/>
    <cellStyle name="Примечание 2 2 2 4 2 3 5" xfId="40730"/>
    <cellStyle name="Примечание 2 2 2 4 2 3 6" xfId="40731"/>
    <cellStyle name="Примечание 2 2 2 4 2 3 7" xfId="40732"/>
    <cellStyle name="Примечание 2 2 2 4 2 4" xfId="40733"/>
    <cellStyle name="Примечание 2 2 2 4 2 5" xfId="40734"/>
    <cellStyle name="Примечание 2 2 2 4 2 6" xfId="40735"/>
    <cellStyle name="Примечание 2 2 2 4 2 7" xfId="40736"/>
    <cellStyle name="Примечание 2 2 2 4 2 8" xfId="40737"/>
    <cellStyle name="Примечание 2 2 2 4 2 9" xfId="40738"/>
    <cellStyle name="Примечание 2 2 2 4 3" xfId="40739"/>
    <cellStyle name="Примечание 2 2 2 4 3 2" xfId="40740"/>
    <cellStyle name="Примечание 2 2 2 4 3 3" xfId="40741"/>
    <cellStyle name="Примечание 2 2 2 4 3 4" xfId="40742"/>
    <cellStyle name="Примечание 2 2 2 4 3 5" xfId="40743"/>
    <cellStyle name="Примечание 2 2 2 4 3 6" xfId="40744"/>
    <cellStyle name="Примечание 2 2 2 4 3 7" xfId="40745"/>
    <cellStyle name="Примечание 2 2 2 4 4" xfId="40746"/>
    <cellStyle name="Примечание 2 2 2 4 4 2" xfId="40747"/>
    <cellStyle name="Примечание 2 2 2 4 4 3" xfId="40748"/>
    <cellStyle name="Примечание 2 2 2 4 4 4" xfId="40749"/>
    <cellStyle name="Примечание 2 2 2 4 4 5" xfId="40750"/>
    <cellStyle name="Примечание 2 2 2 4 4 6" xfId="40751"/>
    <cellStyle name="Примечание 2 2 2 4 4 7" xfId="40752"/>
    <cellStyle name="Примечание 2 2 2 4 5" xfId="40753"/>
    <cellStyle name="Примечание 2 2 2 4 6" xfId="40754"/>
    <cellStyle name="Примечание 2 2 2 4 7" xfId="40755"/>
    <cellStyle name="Примечание 2 2 2 4 8" xfId="40756"/>
    <cellStyle name="Примечание 2 2 2 4 9" xfId="40757"/>
    <cellStyle name="Примечание 2 2 2 5" xfId="40758"/>
    <cellStyle name="Примечание 2 2 2 5 10" xfId="40759"/>
    <cellStyle name="Примечание 2 2 2 5 11" xfId="40760"/>
    <cellStyle name="Примечание 2 2 2 5 12" xfId="40761"/>
    <cellStyle name="Примечание 2 2 2 5 13" xfId="40762"/>
    <cellStyle name="Примечание 2 2 2 5 14" xfId="40763"/>
    <cellStyle name="Примечание 2 2 2 5 2" xfId="40764"/>
    <cellStyle name="Примечание 2 2 2 5 2 10" xfId="40765"/>
    <cellStyle name="Примечание 2 2 2 5 2 2" xfId="40766"/>
    <cellStyle name="Примечание 2 2 2 5 2 2 2" xfId="40767"/>
    <cellStyle name="Примечание 2 2 2 5 2 2 3" xfId="40768"/>
    <cellStyle name="Примечание 2 2 2 5 2 2 4" xfId="40769"/>
    <cellStyle name="Примечание 2 2 2 5 2 2 5" xfId="40770"/>
    <cellStyle name="Примечание 2 2 2 5 2 2 6" xfId="40771"/>
    <cellStyle name="Примечание 2 2 2 5 2 2 7" xfId="40772"/>
    <cellStyle name="Примечание 2 2 2 5 2 3" xfId="40773"/>
    <cellStyle name="Примечание 2 2 2 5 2 3 2" xfId="40774"/>
    <cellStyle name="Примечание 2 2 2 5 2 3 3" xfId="40775"/>
    <cellStyle name="Примечание 2 2 2 5 2 3 4" xfId="40776"/>
    <cellStyle name="Примечание 2 2 2 5 2 3 5" xfId="40777"/>
    <cellStyle name="Примечание 2 2 2 5 2 3 6" xfId="40778"/>
    <cellStyle name="Примечание 2 2 2 5 2 3 7" xfId="40779"/>
    <cellStyle name="Примечание 2 2 2 5 2 4" xfId="40780"/>
    <cellStyle name="Примечание 2 2 2 5 2 5" xfId="40781"/>
    <cellStyle name="Примечание 2 2 2 5 2 6" xfId="40782"/>
    <cellStyle name="Примечание 2 2 2 5 2 7" xfId="40783"/>
    <cellStyle name="Примечание 2 2 2 5 2 8" xfId="40784"/>
    <cellStyle name="Примечание 2 2 2 5 2 9" xfId="40785"/>
    <cellStyle name="Примечание 2 2 2 5 3" xfId="40786"/>
    <cellStyle name="Примечание 2 2 2 5 3 2" xfId="40787"/>
    <cellStyle name="Примечание 2 2 2 5 3 3" xfId="40788"/>
    <cellStyle name="Примечание 2 2 2 5 3 4" xfId="40789"/>
    <cellStyle name="Примечание 2 2 2 5 3 5" xfId="40790"/>
    <cellStyle name="Примечание 2 2 2 5 3 6" xfId="40791"/>
    <cellStyle name="Примечание 2 2 2 5 3 7" xfId="40792"/>
    <cellStyle name="Примечание 2 2 2 5 4" xfId="40793"/>
    <cellStyle name="Примечание 2 2 2 5 4 2" xfId="40794"/>
    <cellStyle name="Примечание 2 2 2 5 4 3" xfId="40795"/>
    <cellStyle name="Примечание 2 2 2 5 4 4" xfId="40796"/>
    <cellStyle name="Примечание 2 2 2 5 4 5" xfId="40797"/>
    <cellStyle name="Примечание 2 2 2 5 4 6" xfId="40798"/>
    <cellStyle name="Примечание 2 2 2 5 4 7" xfId="40799"/>
    <cellStyle name="Примечание 2 2 2 5 5" xfId="40800"/>
    <cellStyle name="Примечание 2 2 2 5 6" xfId="40801"/>
    <cellStyle name="Примечание 2 2 2 5 7" xfId="40802"/>
    <cellStyle name="Примечание 2 2 2 5 8" xfId="40803"/>
    <cellStyle name="Примечание 2 2 2 5 9" xfId="40804"/>
    <cellStyle name="Примечание 2 2 2 6" xfId="40805"/>
    <cellStyle name="Примечание 2 2 2 6 10" xfId="40806"/>
    <cellStyle name="Примечание 2 2 2 6 2" xfId="40807"/>
    <cellStyle name="Примечание 2 2 2 6 2 2" xfId="40808"/>
    <cellStyle name="Примечание 2 2 2 6 2 3" xfId="40809"/>
    <cellStyle name="Примечание 2 2 2 6 2 4" xfId="40810"/>
    <cellStyle name="Примечание 2 2 2 6 2 5" xfId="40811"/>
    <cellStyle name="Примечание 2 2 2 6 2 6" xfId="40812"/>
    <cellStyle name="Примечание 2 2 2 6 2 7" xfId="40813"/>
    <cellStyle name="Примечание 2 2 2 6 3" xfId="40814"/>
    <cellStyle name="Примечание 2 2 2 6 3 2" xfId="40815"/>
    <cellStyle name="Примечание 2 2 2 6 3 3" xfId="40816"/>
    <cellStyle name="Примечание 2 2 2 6 3 4" xfId="40817"/>
    <cellStyle name="Примечание 2 2 2 6 3 5" xfId="40818"/>
    <cellStyle name="Примечание 2 2 2 6 3 6" xfId="40819"/>
    <cellStyle name="Примечание 2 2 2 6 3 7" xfId="40820"/>
    <cellStyle name="Примечание 2 2 2 6 4" xfId="40821"/>
    <cellStyle name="Примечание 2 2 2 6 5" xfId="40822"/>
    <cellStyle name="Примечание 2 2 2 6 6" xfId="40823"/>
    <cellStyle name="Примечание 2 2 2 6 7" xfId="40824"/>
    <cellStyle name="Примечание 2 2 2 6 8" xfId="40825"/>
    <cellStyle name="Примечание 2 2 2 6 9" xfId="40826"/>
    <cellStyle name="Примечание 2 2 2 7" xfId="40827"/>
    <cellStyle name="Примечание 2 2 2 7 2" xfId="40828"/>
    <cellStyle name="Примечание 2 2 2 7 3" xfId="40829"/>
    <cellStyle name="Примечание 2 2 2 7 4" xfId="40830"/>
    <cellStyle name="Примечание 2 2 2 7 5" xfId="40831"/>
    <cellStyle name="Примечание 2 2 2 7 6" xfId="40832"/>
    <cellStyle name="Примечание 2 2 2 7 7" xfId="40833"/>
    <cellStyle name="Примечание 2 2 2 8" xfId="40834"/>
    <cellStyle name="Примечание 2 2 2 8 2" xfId="40835"/>
    <cellStyle name="Примечание 2 2 2 8 3" xfId="40836"/>
    <cellStyle name="Примечание 2 2 2 8 4" xfId="40837"/>
    <cellStyle name="Примечание 2 2 2 8 5" xfId="40838"/>
    <cellStyle name="Примечание 2 2 2 8 6" xfId="40839"/>
    <cellStyle name="Примечание 2 2 2 8 7" xfId="40840"/>
    <cellStyle name="Примечание 2 2 2 9" xfId="40841"/>
    <cellStyle name="Примечание 2 2 3" xfId="40842"/>
    <cellStyle name="Примечание 2 2 3 10" xfId="40843"/>
    <cellStyle name="Примечание 2 2 3 11" xfId="40844"/>
    <cellStyle name="Примечание 2 2 3 12" xfId="40845"/>
    <cellStyle name="Примечание 2 2 3 13" xfId="40846"/>
    <cellStyle name="Примечание 2 2 3 14" xfId="40847"/>
    <cellStyle name="Примечание 2 2 3 15" xfId="40848"/>
    <cellStyle name="Примечание 2 2 3 16" xfId="40849"/>
    <cellStyle name="Примечание 2 2 3 2" xfId="40850"/>
    <cellStyle name="Примечание 2 2 3 2 10" xfId="40851"/>
    <cellStyle name="Примечание 2 2 3 2 11" xfId="40852"/>
    <cellStyle name="Примечание 2 2 3 2 12" xfId="40853"/>
    <cellStyle name="Примечание 2 2 3 2 13" xfId="40854"/>
    <cellStyle name="Примечание 2 2 3 2 14" xfId="40855"/>
    <cellStyle name="Примечание 2 2 3 2 2" xfId="40856"/>
    <cellStyle name="Примечание 2 2 3 2 2 10" xfId="40857"/>
    <cellStyle name="Примечание 2 2 3 2 2 2" xfId="40858"/>
    <cellStyle name="Примечание 2 2 3 2 2 2 2" xfId="40859"/>
    <cellStyle name="Примечание 2 2 3 2 2 2 3" xfId="40860"/>
    <cellStyle name="Примечание 2 2 3 2 2 2 4" xfId="40861"/>
    <cellStyle name="Примечание 2 2 3 2 2 2 5" xfId="40862"/>
    <cellStyle name="Примечание 2 2 3 2 2 2 6" xfId="40863"/>
    <cellStyle name="Примечание 2 2 3 2 2 2 7" xfId="40864"/>
    <cellStyle name="Примечание 2 2 3 2 2 3" xfId="40865"/>
    <cellStyle name="Примечание 2 2 3 2 2 3 2" xfId="40866"/>
    <cellStyle name="Примечание 2 2 3 2 2 3 3" xfId="40867"/>
    <cellStyle name="Примечание 2 2 3 2 2 3 4" xfId="40868"/>
    <cellStyle name="Примечание 2 2 3 2 2 3 5" xfId="40869"/>
    <cellStyle name="Примечание 2 2 3 2 2 3 6" xfId="40870"/>
    <cellStyle name="Примечание 2 2 3 2 2 3 7" xfId="40871"/>
    <cellStyle name="Примечание 2 2 3 2 2 4" xfId="40872"/>
    <cellStyle name="Примечание 2 2 3 2 2 5" xfId="40873"/>
    <cellStyle name="Примечание 2 2 3 2 2 6" xfId="40874"/>
    <cellStyle name="Примечание 2 2 3 2 2 7" xfId="40875"/>
    <cellStyle name="Примечание 2 2 3 2 2 8" xfId="40876"/>
    <cellStyle name="Примечание 2 2 3 2 2 9" xfId="40877"/>
    <cellStyle name="Примечание 2 2 3 2 3" xfId="40878"/>
    <cellStyle name="Примечание 2 2 3 2 3 2" xfId="40879"/>
    <cellStyle name="Примечание 2 2 3 2 3 3" xfId="40880"/>
    <cellStyle name="Примечание 2 2 3 2 3 4" xfId="40881"/>
    <cellStyle name="Примечание 2 2 3 2 3 5" xfId="40882"/>
    <cellStyle name="Примечание 2 2 3 2 3 6" xfId="40883"/>
    <cellStyle name="Примечание 2 2 3 2 3 7" xfId="40884"/>
    <cellStyle name="Примечание 2 2 3 2 4" xfId="40885"/>
    <cellStyle name="Примечание 2 2 3 2 4 2" xfId="40886"/>
    <cellStyle name="Примечание 2 2 3 2 4 3" xfId="40887"/>
    <cellStyle name="Примечание 2 2 3 2 4 4" xfId="40888"/>
    <cellStyle name="Примечание 2 2 3 2 4 5" xfId="40889"/>
    <cellStyle name="Примечание 2 2 3 2 4 6" xfId="40890"/>
    <cellStyle name="Примечание 2 2 3 2 4 7" xfId="40891"/>
    <cellStyle name="Примечание 2 2 3 2 5" xfId="40892"/>
    <cellStyle name="Примечание 2 2 3 2 6" xfId="40893"/>
    <cellStyle name="Примечание 2 2 3 2 7" xfId="40894"/>
    <cellStyle name="Примечание 2 2 3 2 8" xfId="40895"/>
    <cellStyle name="Примечание 2 2 3 2 9" xfId="40896"/>
    <cellStyle name="Примечание 2 2 3 3" xfId="40897"/>
    <cellStyle name="Примечание 2 2 3 3 10" xfId="40898"/>
    <cellStyle name="Примечание 2 2 3 3 11" xfId="40899"/>
    <cellStyle name="Примечание 2 2 3 3 12" xfId="40900"/>
    <cellStyle name="Примечание 2 2 3 3 13" xfId="40901"/>
    <cellStyle name="Примечание 2 2 3 3 14" xfId="40902"/>
    <cellStyle name="Примечание 2 2 3 3 2" xfId="40903"/>
    <cellStyle name="Примечание 2 2 3 3 2 10" xfId="40904"/>
    <cellStyle name="Примечание 2 2 3 3 2 2" xfId="40905"/>
    <cellStyle name="Примечание 2 2 3 3 2 2 2" xfId="40906"/>
    <cellStyle name="Примечание 2 2 3 3 2 2 3" xfId="40907"/>
    <cellStyle name="Примечание 2 2 3 3 2 2 4" xfId="40908"/>
    <cellStyle name="Примечание 2 2 3 3 2 2 5" xfId="40909"/>
    <cellStyle name="Примечание 2 2 3 3 2 2 6" xfId="40910"/>
    <cellStyle name="Примечание 2 2 3 3 2 2 7" xfId="40911"/>
    <cellStyle name="Примечание 2 2 3 3 2 3" xfId="40912"/>
    <cellStyle name="Примечание 2 2 3 3 2 3 2" xfId="40913"/>
    <cellStyle name="Примечание 2 2 3 3 2 3 3" xfId="40914"/>
    <cellStyle name="Примечание 2 2 3 3 2 3 4" xfId="40915"/>
    <cellStyle name="Примечание 2 2 3 3 2 3 5" xfId="40916"/>
    <cellStyle name="Примечание 2 2 3 3 2 3 6" xfId="40917"/>
    <cellStyle name="Примечание 2 2 3 3 2 3 7" xfId="40918"/>
    <cellStyle name="Примечание 2 2 3 3 2 4" xfId="40919"/>
    <cellStyle name="Примечание 2 2 3 3 2 5" xfId="40920"/>
    <cellStyle name="Примечание 2 2 3 3 2 6" xfId="40921"/>
    <cellStyle name="Примечание 2 2 3 3 2 7" xfId="40922"/>
    <cellStyle name="Примечание 2 2 3 3 2 8" xfId="40923"/>
    <cellStyle name="Примечание 2 2 3 3 2 9" xfId="40924"/>
    <cellStyle name="Примечание 2 2 3 3 3" xfId="40925"/>
    <cellStyle name="Примечание 2 2 3 3 3 2" xfId="40926"/>
    <cellStyle name="Примечание 2 2 3 3 3 3" xfId="40927"/>
    <cellStyle name="Примечание 2 2 3 3 3 4" xfId="40928"/>
    <cellStyle name="Примечание 2 2 3 3 3 5" xfId="40929"/>
    <cellStyle name="Примечание 2 2 3 3 3 6" xfId="40930"/>
    <cellStyle name="Примечание 2 2 3 3 3 7" xfId="40931"/>
    <cellStyle name="Примечание 2 2 3 3 4" xfId="40932"/>
    <cellStyle name="Примечание 2 2 3 3 4 2" xfId="40933"/>
    <cellStyle name="Примечание 2 2 3 3 4 3" xfId="40934"/>
    <cellStyle name="Примечание 2 2 3 3 4 4" xfId="40935"/>
    <cellStyle name="Примечание 2 2 3 3 4 5" xfId="40936"/>
    <cellStyle name="Примечание 2 2 3 3 4 6" xfId="40937"/>
    <cellStyle name="Примечание 2 2 3 3 4 7" xfId="40938"/>
    <cellStyle name="Примечание 2 2 3 3 5" xfId="40939"/>
    <cellStyle name="Примечание 2 2 3 3 6" xfId="40940"/>
    <cellStyle name="Примечание 2 2 3 3 7" xfId="40941"/>
    <cellStyle name="Примечание 2 2 3 3 8" xfId="40942"/>
    <cellStyle name="Примечание 2 2 3 3 9" xfId="40943"/>
    <cellStyle name="Примечание 2 2 3 4" xfId="40944"/>
    <cellStyle name="Примечание 2 2 3 4 10" xfId="40945"/>
    <cellStyle name="Примечание 2 2 3 4 11" xfId="40946"/>
    <cellStyle name="Примечание 2 2 3 4 12" xfId="40947"/>
    <cellStyle name="Примечание 2 2 3 4 13" xfId="40948"/>
    <cellStyle name="Примечание 2 2 3 4 14" xfId="40949"/>
    <cellStyle name="Примечание 2 2 3 4 2" xfId="40950"/>
    <cellStyle name="Примечание 2 2 3 4 2 10" xfId="40951"/>
    <cellStyle name="Примечание 2 2 3 4 2 2" xfId="40952"/>
    <cellStyle name="Примечание 2 2 3 4 2 2 2" xfId="40953"/>
    <cellStyle name="Примечание 2 2 3 4 2 2 3" xfId="40954"/>
    <cellStyle name="Примечание 2 2 3 4 2 2 4" xfId="40955"/>
    <cellStyle name="Примечание 2 2 3 4 2 2 5" xfId="40956"/>
    <cellStyle name="Примечание 2 2 3 4 2 2 6" xfId="40957"/>
    <cellStyle name="Примечание 2 2 3 4 2 2 7" xfId="40958"/>
    <cellStyle name="Примечание 2 2 3 4 2 3" xfId="40959"/>
    <cellStyle name="Примечание 2 2 3 4 2 3 2" xfId="40960"/>
    <cellStyle name="Примечание 2 2 3 4 2 3 3" xfId="40961"/>
    <cellStyle name="Примечание 2 2 3 4 2 3 4" xfId="40962"/>
    <cellStyle name="Примечание 2 2 3 4 2 3 5" xfId="40963"/>
    <cellStyle name="Примечание 2 2 3 4 2 3 6" xfId="40964"/>
    <cellStyle name="Примечание 2 2 3 4 2 3 7" xfId="40965"/>
    <cellStyle name="Примечание 2 2 3 4 2 4" xfId="40966"/>
    <cellStyle name="Примечание 2 2 3 4 2 5" xfId="40967"/>
    <cellStyle name="Примечание 2 2 3 4 2 6" xfId="40968"/>
    <cellStyle name="Примечание 2 2 3 4 2 7" xfId="40969"/>
    <cellStyle name="Примечание 2 2 3 4 2 8" xfId="40970"/>
    <cellStyle name="Примечание 2 2 3 4 2 9" xfId="40971"/>
    <cellStyle name="Примечание 2 2 3 4 3" xfId="40972"/>
    <cellStyle name="Примечание 2 2 3 4 3 2" xfId="40973"/>
    <cellStyle name="Примечание 2 2 3 4 3 3" xfId="40974"/>
    <cellStyle name="Примечание 2 2 3 4 3 4" xfId="40975"/>
    <cellStyle name="Примечание 2 2 3 4 3 5" xfId="40976"/>
    <cellStyle name="Примечание 2 2 3 4 3 6" xfId="40977"/>
    <cellStyle name="Примечание 2 2 3 4 3 7" xfId="40978"/>
    <cellStyle name="Примечание 2 2 3 4 4" xfId="40979"/>
    <cellStyle name="Примечание 2 2 3 4 4 2" xfId="40980"/>
    <cellStyle name="Примечание 2 2 3 4 4 3" xfId="40981"/>
    <cellStyle name="Примечание 2 2 3 4 4 4" xfId="40982"/>
    <cellStyle name="Примечание 2 2 3 4 4 5" xfId="40983"/>
    <cellStyle name="Примечание 2 2 3 4 4 6" xfId="40984"/>
    <cellStyle name="Примечание 2 2 3 4 4 7" xfId="40985"/>
    <cellStyle name="Примечание 2 2 3 4 5" xfId="40986"/>
    <cellStyle name="Примечание 2 2 3 4 6" xfId="40987"/>
    <cellStyle name="Примечание 2 2 3 4 7" xfId="40988"/>
    <cellStyle name="Примечание 2 2 3 4 8" xfId="40989"/>
    <cellStyle name="Примечание 2 2 3 4 9" xfId="40990"/>
    <cellStyle name="Примечание 2 2 3 5" xfId="40991"/>
    <cellStyle name="Примечание 2 2 3 5 10" xfId="40992"/>
    <cellStyle name="Примечание 2 2 3 5 11" xfId="40993"/>
    <cellStyle name="Примечание 2 2 3 5 12" xfId="40994"/>
    <cellStyle name="Примечание 2 2 3 5 13" xfId="40995"/>
    <cellStyle name="Примечание 2 2 3 5 14" xfId="40996"/>
    <cellStyle name="Примечание 2 2 3 5 2" xfId="40997"/>
    <cellStyle name="Примечание 2 2 3 5 2 10" xfId="40998"/>
    <cellStyle name="Примечание 2 2 3 5 2 2" xfId="40999"/>
    <cellStyle name="Примечание 2 2 3 5 2 2 2" xfId="41000"/>
    <cellStyle name="Примечание 2 2 3 5 2 2 3" xfId="41001"/>
    <cellStyle name="Примечание 2 2 3 5 2 2 4" xfId="41002"/>
    <cellStyle name="Примечание 2 2 3 5 2 2 5" xfId="41003"/>
    <cellStyle name="Примечание 2 2 3 5 2 2 6" xfId="41004"/>
    <cellStyle name="Примечание 2 2 3 5 2 2 7" xfId="41005"/>
    <cellStyle name="Примечание 2 2 3 5 2 3" xfId="41006"/>
    <cellStyle name="Примечание 2 2 3 5 2 3 2" xfId="41007"/>
    <cellStyle name="Примечание 2 2 3 5 2 3 3" xfId="41008"/>
    <cellStyle name="Примечание 2 2 3 5 2 3 4" xfId="41009"/>
    <cellStyle name="Примечание 2 2 3 5 2 3 5" xfId="41010"/>
    <cellStyle name="Примечание 2 2 3 5 2 3 6" xfId="41011"/>
    <cellStyle name="Примечание 2 2 3 5 2 3 7" xfId="41012"/>
    <cellStyle name="Примечание 2 2 3 5 2 4" xfId="41013"/>
    <cellStyle name="Примечание 2 2 3 5 2 5" xfId="41014"/>
    <cellStyle name="Примечание 2 2 3 5 2 6" xfId="41015"/>
    <cellStyle name="Примечание 2 2 3 5 2 7" xfId="41016"/>
    <cellStyle name="Примечание 2 2 3 5 2 8" xfId="41017"/>
    <cellStyle name="Примечание 2 2 3 5 2 9" xfId="41018"/>
    <cellStyle name="Примечание 2 2 3 5 3" xfId="41019"/>
    <cellStyle name="Примечание 2 2 3 5 3 2" xfId="41020"/>
    <cellStyle name="Примечание 2 2 3 5 3 3" xfId="41021"/>
    <cellStyle name="Примечание 2 2 3 5 3 4" xfId="41022"/>
    <cellStyle name="Примечание 2 2 3 5 3 5" xfId="41023"/>
    <cellStyle name="Примечание 2 2 3 5 3 6" xfId="41024"/>
    <cellStyle name="Примечание 2 2 3 5 3 7" xfId="41025"/>
    <cellStyle name="Примечание 2 2 3 5 4" xfId="41026"/>
    <cellStyle name="Примечание 2 2 3 5 4 2" xfId="41027"/>
    <cellStyle name="Примечание 2 2 3 5 4 3" xfId="41028"/>
    <cellStyle name="Примечание 2 2 3 5 4 4" xfId="41029"/>
    <cellStyle name="Примечание 2 2 3 5 4 5" xfId="41030"/>
    <cellStyle name="Примечание 2 2 3 5 4 6" xfId="41031"/>
    <cellStyle name="Примечание 2 2 3 5 4 7" xfId="41032"/>
    <cellStyle name="Примечание 2 2 3 5 5" xfId="41033"/>
    <cellStyle name="Примечание 2 2 3 5 6" xfId="41034"/>
    <cellStyle name="Примечание 2 2 3 5 7" xfId="41035"/>
    <cellStyle name="Примечание 2 2 3 5 8" xfId="41036"/>
    <cellStyle name="Примечание 2 2 3 5 9" xfId="41037"/>
    <cellStyle name="Примечание 2 2 3 6" xfId="41038"/>
    <cellStyle name="Примечание 2 2 3 6 10" xfId="41039"/>
    <cellStyle name="Примечание 2 2 3 6 2" xfId="41040"/>
    <cellStyle name="Примечание 2 2 3 6 2 2" xfId="41041"/>
    <cellStyle name="Примечание 2 2 3 6 2 3" xfId="41042"/>
    <cellStyle name="Примечание 2 2 3 6 2 4" xfId="41043"/>
    <cellStyle name="Примечание 2 2 3 6 2 5" xfId="41044"/>
    <cellStyle name="Примечание 2 2 3 6 2 6" xfId="41045"/>
    <cellStyle name="Примечание 2 2 3 6 2 7" xfId="41046"/>
    <cellStyle name="Примечание 2 2 3 6 3" xfId="41047"/>
    <cellStyle name="Примечание 2 2 3 6 3 2" xfId="41048"/>
    <cellStyle name="Примечание 2 2 3 6 3 3" xfId="41049"/>
    <cellStyle name="Примечание 2 2 3 6 3 4" xfId="41050"/>
    <cellStyle name="Примечание 2 2 3 6 3 5" xfId="41051"/>
    <cellStyle name="Примечание 2 2 3 6 3 6" xfId="41052"/>
    <cellStyle name="Примечание 2 2 3 6 3 7" xfId="41053"/>
    <cellStyle name="Примечание 2 2 3 6 4" xfId="41054"/>
    <cellStyle name="Примечание 2 2 3 6 5" xfId="41055"/>
    <cellStyle name="Примечание 2 2 3 6 6" xfId="41056"/>
    <cellStyle name="Примечание 2 2 3 6 7" xfId="41057"/>
    <cellStyle name="Примечание 2 2 3 6 8" xfId="41058"/>
    <cellStyle name="Примечание 2 2 3 6 9" xfId="41059"/>
    <cellStyle name="Примечание 2 2 3 7" xfId="41060"/>
    <cellStyle name="Примечание 2 2 3 7 2" xfId="41061"/>
    <cellStyle name="Примечание 2 2 3 7 3" xfId="41062"/>
    <cellStyle name="Примечание 2 2 3 7 4" xfId="41063"/>
    <cellStyle name="Примечание 2 2 3 7 5" xfId="41064"/>
    <cellStyle name="Примечание 2 2 3 7 6" xfId="41065"/>
    <cellStyle name="Примечание 2 2 3 7 7" xfId="41066"/>
    <cellStyle name="Примечание 2 2 3 8" xfId="41067"/>
    <cellStyle name="Примечание 2 2 3 8 2" xfId="41068"/>
    <cellStyle name="Примечание 2 2 3 8 3" xfId="41069"/>
    <cellStyle name="Примечание 2 2 3 8 4" xfId="41070"/>
    <cellStyle name="Примечание 2 2 3 8 5" xfId="41071"/>
    <cellStyle name="Примечание 2 2 3 8 6" xfId="41072"/>
    <cellStyle name="Примечание 2 2 3 8 7" xfId="41073"/>
    <cellStyle name="Примечание 2 2 3 9" xfId="41074"/>
    <cellStyle name="Примечание 2 2 4" xfId="41075"/>
    <cellStyle name="Примечание 2 2 4 10" xfId="41076"/>
    <cellStyle name="Примечание 2 2 4 11" xfId="41077"/>
    <cellStyle name="Примечание 2 2 4 12" xfId="41078"/>
    <cellStyle name="Примечание 2 2 4 13" xfId="41079"/>
    <cellStyle name="Примечание 2 2 4 14" xfId="41080"/>
    <cellStyle name="Примечание 2 2 4 15" xfId="41081"/>
    <cellStyle name="Примечание 2 2 4 16" xfId="41082"/>
    <cellStyle name="Примечание 2 2 4 2" xfId="41083"/>
    <cellStyle name="Примечание 2 2 4 2 10" xfId="41084"/>
    <cellStyle name="Примечание 2 2 4 2 11" xfId="41085"/>
    <cellStyle name="Примечание 2 2 4 2 12" xfId="41086"/>
    <cellStyle name="Примечание 2 2 4 2 13" xfId="41087"/>
    <cellStyle name="Примечание 2 2 4 2 14" xfId="41088"/>
    <cellStyle name="Примечание 2 2 4 2 2" xfId="41089"/>
    <cellStyle name="Примечание 2 2 4 2 2 10" xfId="41090"/>
    <cellStyle name="Примечание 2 2 4 2 2 2" xfId="41091"/>
    <cellStyle name="Примечание 2 2 4 2 2 2 2" xfId="41092"/>
    <cellStyle name="Примечание 2 2 4 2 2 2 3" xfId="41093"/>
    <cellStyle name="Примечание 2 2 4 2 2 2 4" xfId="41094"/>
    <cellStyle name="Примечание 2 2 4 2 2 2 5" xfId="41095"/>
    <cellStyle name="Примечание 2 2 4 2 2 2 6" xfId="41096"/>
    <cellStyle name="Примечание 2 2 4 2 2 2 7" xfId="41097"/>
    <cellStyle name="Примечание 2 2 4 2 2 3" xfId="41098"/>
    <cellStyle name="Примечание 2 2 4 2 2 3 2" xfId="41099"/>
    <cellStyle name="Примечание 2 2 4 2 2 3 3" xfId="41100"/>
    <cellStyle name="Примечание 2 2 4 2 2 3 4" xfId="41101"/>
    <cellStyle name="Примечание 2 2 4 2 2 3 5" xfId="41102"/>
    <cellStyle name="Примечание 2 2 4 2 2 3 6" xfId="41103"/>
    <cellStyle name="Примечание 2 2 4 2 2 3 7" xfId="41104"/>
    <cellStyle name="Примечание 2 2 4 2 2 4" xfId="41105"/>
    <cellStyle name="Примечание 2 2 4 2 2 5" xfId="41106"/>
    <cellStyle name="Примечание 2 2 4 2 2 6" xfId="41107"/>
    <cellStyle name="Примечание 2 2 4 2 2 7" xfId="41108"/>
    <cellStyle name="Примечание 2 2 4 2 2 8" xfId="41109"/>
    <cellStyle name="Примечание 2 2 4 2 2 9" xfId="41110"/>
    <cellStyle name="Примечание 2 2 4 2 3" xfId="41111"/>
    <cellStyle name="Примечание 2 2 4 2 3 2" xfId="41112"/>
    <cellStyle name="Примечание 2 2 4 2 3 3" xfId="41113"/>
    <cellStyle name="Примечание 2 2 4 2 3 4" xfId="41114"/>
    <cellStyle name="Примечание 2 2 4 2 3 5" xfId="41115"/>
    <cellStyle name="Примечание 2 2 4 2 3 6" xfId="41116"/>
    <cellStyle name="Примечание 2 2 4 2 3 7" xfId="41117"/>
    <cellStyle name="Примечание 2 2 4 2 4" xfId="41118"/>
    <cellStyle name="Примечание 2 2 4 2 4 2" xfId="41119"/>
    <cellStyle name="Примечание 2 2 4 2 4 3" xfId="41120"/>
    <cellStyle name="Примечание 2 2 4 2 4 4" xfId="41121"/>
    <cellStyle name="Примечание 2 2 4 2 4 5" xfId="41122"/>
    <cellStyle name="Примечание 2 2 4 2 4 6" xfId="41123"/>
    <cellStyle name="Примечание 2 2 4 2 4 7" xfId="41124"/>
    <cellStyle name="Примечание 2 2 4 2 5" xfId="41125"/>
    <cellStyle name="Примечание 2 2 4 2 6" xfId="41126"/>
    <cellStyle name="Примечание 2 2 4 2 7" xfId="41127"/>
    <cellStyle name="Примечание 2 2 4 2 8" xfId="41128"/>
    <cellStyle name="Примечание 2 2 4 2 9" xfId="41129"/>
    <cellStyle name="Примечание 2 2 4 3" xfId="41130"/>
    <cellStyle name="Примечание 2 2 4 3 10" xfId="41131"/>
    <cellStyle name="Примечание 2 2 4 3 11" xfId="41132"/>
    <cellStyle name="Примечание 2 2 4 3 12" xfId="41133"/>
    <cellStyle name="Примечание 2 2 4 3 13" xfId="41134"/>
    <cellStyle name="Примечание 2 2 4 3 14" xfId="41135"/>
    <cellStyle name="Примечание 2 2 4 3 2" xfId="41136"/>
    <cellStyle name="Примечание 2 2 4 3 2 10" xfId="41137"/>
    <cellStyle name="Примечание 2 2 4 3 2 2" xfId="41138"/>
    <cellStyle name="Примечание 2 2 4 3 2 2 2" xfId="41139"/>
    <cellStyle name="Примечание 2 2 4 3 2 2 3" xfId="41140"/>
    <cellStyle name="Примечание 2 2 4 3 2 2 4" xfId="41141"/>
    <cellStyle name="Примечание 2 2 4 3 2 2 5" xfId="41142"/>
    <cellStyle name="Примечание 2 2 4 3 2 2 6" xfId="41143"/>
    <cellStyle name="Примечание 2 2 4 3 2 2 7" xfId="41144"/>
    <cellStyle name="Примечание 2 2 4 3 2 3" xfId="41145"/>
    <cellStyle name="Примечание 2 2 4 3 2 3 2" xfId="41146"/>
    <cellStyle name="Примечание 2 2 4 3 2 3 3" xfId="41147"/>
    <cellStyle name="Примечание 2 2 4 3 2 3 4" xfId="41148"/>
    <cellStyle name="Примечание 2 2 4 3 2 3 5" xfId="41149"/>
    <cellStyle name="Примечание 2 2 4 3 2 3 6" xfId="41150"/>
    <cellStyle name="Примечание 2 2 4 3 2 3 7" xfId="41151"/>
    <cellStyle name="Примечание 2 2 4 3 2 4" xfId="41152"/>
    <cellStyle name="Примечание 2 2 4 3 2 5" xfId="41153"/>
    <cellStyle name="Примечание 2 2 4 3 2 6" xfId="41154"/>
    <cellStyle name="Примечание 2 2 4 3 2 7" xfId="41155"/>
    <cellStyle name="Примечание 2 2 4 3 2 8" xfId="41156"/>
    <cellStyle name="Примечание 2 2 4 3 2 9" xfId="41157"/>
    <cellStyle name="Примечание 2 2 4 3 3" xfId="41158"/>
    <cellStyle name="Примечание 2 2 4 3 3 2" xfId="41159"/>
    <cellStyle name="Примечание 2 2 4 3 3 3" xfId="41160"/>
    <cellStyle name="Примечание 2 2 4 3 3 4" xfId="41161"/>
    <cellStyle name="Примечание 2 2 4 3 3 5" xfId="41162"/>
    <cellStyle name="Примечание 2 2 4 3 3 6" xfId="41163"/>
    <cellStyle name="Примечание 2 2 4 3 3 7" xfId="41164"/>
    <cellStyle name="Примечание 2 2 4 3 4" xfId="41165"/>
    <cellStyle name="Примечание 2 2 4 3 4 2" xfId="41166"/>
    <cellStyle name="Примечание 2 2 4 3 4 3" xfId="41167"/>
    <cellStyle name="Примечание 2 2 4 3 4 4" xfId="41168"/>
    <cellStyle name="Примечание 2 2 4 3 4 5" xfId="41169"/>
    <cellStyle name="Примечание 2 2 4 3 4 6" xfId="41170"/>
    <cellStyle name="Примечание 2 2 4 3 4 7" xfId="41171"/>
    <cellStyle name="Примечание 2 2 4 3 5" xfId="41172"/>
    <cellStyle name="Примечание 2 2 4 3 6" xfId="41173"/>
    <cellStyle name="Примечание 2 2 4 3 7" xfId="41174"/>
    <cellStyle name="Примечание 2 2 4 3 8" xfId="41175"/>
    <cellStyle name="Примечание 2 2 4 3 9" xfId="41176"/>
    <cellStyle name="Примечание 2 2 4 4" xfId="41177"/>
    <cellStyle name="Примечание 2 2 4 4 10" xfId="41178"/>
    <cellStyle name="Примечание 2 2 4 4 11" xfId="41179"/>
    <cellStyle name="Примечание 2 2 4 4 12" xfId="41180"/>
    <cellStyle name="Примечание 2 2 4 4 13" xfId="41181"/>
    <cellStyle name="Примечание 2 2 4 4 14" xfId="41182"/>
    <cellStyle name="Примечание 2 2 4 4 2" xfId="41183"/>
    <cellStyle name="Примечание 2 2 4 4 2 10" xfId="41184"/>
    <cellStyle name="Примечание 2 2 4 4 2 2" xfId="41185"/>
    <cellStyle name="Примечание 2 2 4 4 2 2 2" xfId="41186"/>
    <cellStyle name="Примечание 2 2 4 4 2 2 3" xfId="41187"/>
    <cellStyle name="Примечание 2 2 4 4 2 2 4" xfId="41188"/>
    <cellStyle name="Примечание 2 2 4 4 2 2 5" xfId="41189"/>
    <cellStyle name="Примечание 2 2 4 4 2 2 6" xfId="41190"/>
    <cellStyle name="Примечание 2 2 4 4 2 2 7" xfId="41191"/>
    <cellStyle name="Примечание 2 2 4 4 2 3" xfId="41192"/>
    <cellStyle name="Примечание 2 2 4 4 2 3 2" xfId="41193"/>
    <cellStyle name="Примечание 2 2 4 4 2 3 3" xfId="41194"/>
    <cellStyle name="Примечание 2 2 4 4 2 3 4" xfId="41195"/>
    <cellStyle name="Примечание 2 2 4 4 2 3 5" xfId="41196"/>
    <cellStyle name="Примечание 2 2 4 4 2 3 6" xfId="41197"/>
    <cellStyle name="Примечание 2 2 4 4 2 3 7" xfId="41198"/>
    <cellStyle name="Примечание 2 2 4 4 2 4" xfId="41199"/>
    <cellStyle name="Примечание 2 2 4 4 2 5" xfId="41200"/>
    <cellStyle name="Примечание 2 2 4 4 2 6" xfId="41201"/>
    <cellStyle name="Примечание 2 2 4 4 2 7" xfId="41202"/>
    <cellStyle name="Примечание 2 2 4 4 2 8" xfId="41203"/>
    <cellStyle name="Примечание 2 2 4 4 2 9" xfId="41204"/>
    <cellStyle name="Примечание 2 2 4 4 3" xfId="41205"/>
    <cellStyle name="Примечание 2 2 4 4 3 2" xfId="41206"/>
    <cellStyle name="Примечание 2 2 4 4 3 3" xfId="41207"/>
    <cellStyle name="Примечание 2 2 4 4 3 4" xfId="41208"/>
    <cellStyle name="Примечание 2 2 4 4 3 5" xfId="41209"/>
    <cellStyle name="Примечание 2 2 4 4 3 6" xfId="41210"/>
    <cellStyle name="Примечание 2 2 4 4 3 7" xfId="41211"/>
    <cellStyle name="Примечание 2 2 4 4 4" xfId="41212"/>
    <cellStyle name="Примечание 2 2 4 4 4 2" xfId="41213"/>
    <cellStyle name="Примечание 2 2 4 4 4 3" xfId="41214"/>
    <cellStyle name="Примечание 2 2 4 4 4 4" xfId="41215"/>
    <cellStyle name="Примечание 2 2 4 4 4 5" xfId="41216"/>
    <cellStyle name="Примечание 2 2 4 4 4 6" xfId="41217"/>
    <cellStyle name="Примечание 2 2 4 4 4 7" xfId="41218"/>
    <cellStyle name="Примечание 2 2 4 4 5" xfId="41219"/>
    <cellStyle name="Примечание 2 2 4 4 6" xfId="41220"/>
    <cellStyle name="Примечание 2 2 4 4 7" xfId="41221"/>
    <cellStyle name="Примечание 2 2 4 4 8" xfId="41222"/>
    <cellStyle name="Примечание 2 2 4 4 9" xfId="41223"/>
    <cellStyle name="Примечание 2 2 4 5" xfId="41224"/>
    <cellStyle name="Примечание 2 2 4 5 10" xfId="41225"/>
    <cellStyle name="Примечание 2 2 4 5 11" xfId="41226"/>
    <cellStyle name="Примечание 2 2 4 5 12" xfId="41227"/>
    <cellStyle name="Примечание 2 2 4 5 13" xfId="41228"/>
    <cellStyle name="Примечание 2 2 4 5 14" xfId="41229"/>
    <cellStyle name="Примечание 2 2 4 5 2" xfId="41230"/>
    <cellStyle name="Примечание 2 2 4 5 2 10" xfId="41231"/>
    <cellStyle name="Примечание 2 2 4 5 2 2" xfId="41232"/>
    <cellStyle name="Примечание 2 2 4 5 2 2 2" xfId="41233"/>
    <cellStyle name="Примечание 2 2 4 5 2 2 3" xfId="41234"/>
    <cellStyle name="Примечание 2 2 4 5 2 2 4" xfId="41235"/>
    <cellStyle name="Примечание 2 2 4 5 2 2 5" xfId="41236"/>
    <cellStyle name="Примечание 2 2 4 5 2 2 6" xfId="41237"/>
    <cellStyle name="Примечание 2 2 4 5 2 2 7" xfId="41238"/>
    <cellStyle name="Примечание 2 2 4 5 2 3" xfId="41239"/>
    <cellStyle name="Примечание 2 2 4 5 2 3 2" xfId="41240"/>
    <cellStyle name="Примечание 2 2 4 5 2 3 3" xfId="41241"/>
    <cellStyle name="Примечание 2 2 4 5 2 3 4" xfId="41242"/>
    <cellStyle name="Примечание 2 2 4 5 2 3 5" xfId="41243"/>
    <cellStyle name="Примечание 2 2 4 5 2 3 6" xfId="41244"/>
    <cellStyle name="Примечание 2 2 4 5 2 3 7" xfId="41245"/>
    <cellStyle name="Примечание 2 2 4 5 2 4" xfId="41246"/>
    <cellStyle name="Примечание 2 2 4 5 2 5" xfId="41247"/>
    <cellStyle name="Примечание 2 2 4 5 2 6" xfId="41248"/>
    <cellStyle name="Примечание 2 2 4 5 2 7" xfId="41249"/>
    <cellStyle name="Примечание 2 2 4 5 2 8" xfId="41250"/>
    <cellStyle name="Примечание 2 2 4 5 2 9" xfId="41251"/>
    <cellStyle name="Примечание 2 2 4 5 3" xfId="41252"/>
    <cellStyle name="Примечание 2 2 4 5 3 2" xfId="41253"/>
    <cellStyle name="Примечание 2 2 4 5 3 3" xfId="41254"/>
    <cellStyle name="Примечание 2 2 4 5 3 4" xfId="41255"/>
    <cellStyle name="Примечание 2 2 4 5 3 5" xfId="41256"/>
    <cellStyle name="Примечание 2 2 4 5 3 6" xfId="41257"/>
    <cellStyle name="Примечание 2 2 4 5 3 7" xfId="41258"/>
    <cellStyle name="Примечание 2 2 4 5 4" xfId="41259"/>
    <cellStyle name="Примечание 2 2 4 5 4 2" xfId="41260"/>
    <cellStyle name="Примечание 2 2 4 5 4 3" xfId="41261"/>
    <cellStyle name="Примечание 2 2 4 5 4 4" xfId="41262"/>
    <cellStyle name="Примечание 2 2 4 5 4 5" xfId="41263"/>
    <cellStyle name="Примечание 2 2 4 5 4 6" xfId="41264"/>
    <cellStyle name="Примечание 2 2 4 5 4 7" xfId="41265"/>
    <cellStyle name="Примечание 2 2 4 5 5" xfId="41266"/>
    <cellStyle name="Примечание 2 2 4 5 6" xfId="41267"/>
    <cellStyle name="Примечание 2 2 4 5 7" xfId="41268"/>
    <cellStyle name="Примечание 2 2 4 5 8" xfId="41269"/>
    <cellStyle name="Примечание 2 2 4 5 9" xfId="41270"/>
    <cellStyle name="Примечание 2 2 4 6" xfId="41271"/>
    <cellStyle name="Примечание 2 2 4 6 10" xfId="41272"/>
    <cellStyle name="Примечание 2 2 4 6 2" xfId="41273"/>
    <cellStyle name="Примечание 2 2 4 6 2 2" xfId="41274"/>
    <cellStyle name="Примечание 2 2 4 6 2 3" xfId="41275"/>
    <cellStyle name="Примечание 2 2 4 6 2 4" xfId="41276"/>
    <cellStyle name="Примечание 2 2 4 6 2 5" xfId="41277"/>
    <cellStyle name="Примечание 2 2 4 6 2 6" xfId="41278"/>
    <cellStyle name="Примечание 2 2 4 6 2 7" xfId="41279"/>
    <cellStyle name="Примечание 2 2 4 6 3" xfId="41280"/>
    <cellStyle name="Примечание 2 2 4 6 3 2" xfId="41281"/>
    <cellStyle name="Примечание 2 2 4 6 3 3" xfId="41282"/>
    <cellStyle name="Примечание 2 2 4 6 3 4" xfId="41283"/>
    <cellStyle name="Примечание 2 2 4 6 3 5" xfId="41284"/>
    <cellStyle name="Примечание 2 2 4 6 3 6" xfId="41285"/>
    <cellStyle name="Примечание 2 2 4 6 3 7" xfId="41286"/>
    <cellStyle name="Примечание 2 2 4 6 4" xfId="41287"/>
    <cellStyle name="Примечание 2 2 4 6 5" xfId="41288"/>
    <cellStyle name="Примечание 2 2 4 6 6" xfId="41289"/>
    <cellStyle name="Примечание 2 2 4 6 7" xfId="41290"/>
    <cellStyle name="Примечание 2 2 4 6 8" xfId="41291"/>
    <cellStyle name="Примечание 2 2 4 6 9" xfId="41292"/>
    <cellStyle name="Примечание 2 2 4 7" xfId="41293"/>
    <cellStyle name="Примечание 2 2 4 7 2" xfId="41294"/>
    <cellStyle name="Примечание 2 2 4 7 3" xfId="41295"/>
    <cellStyle name="Примечание 2 2 4 7 4" xfId="41296"/>
    <cellStyle name="Примечание 2 2 4 7 5" xfId="41297"/>
    <cellStyle name="Примечание 2 2 4 7 6" xfId="41298"/>
    <cellStyle name="Примечание 2 2 4 7 7" xfId="41299"/>
    <cellStyle name="Примечание 2 2 4 8" xfId="41300"/>
    <cellStyle name="Примечание 2 2 4 8 2" xfId="41301"/>
    <cellStyle name="Примечание 2 2 4 8 3" xfId="41302"/>
    <cellStyle name="Примечание 2 2 4 8 4" xfId="41303"/>
    <cellStyle name="Примечание 2 2 4 8 5" xfId="41304"/>
    <cellStyle name="Примечание 2 2 4 8 6" xfId="41305"/>
    <cellStyle name="Примечание 2 2 4 8 7" xfId="41306"/>
    <cellStyle name="Примечание 2 2 4 9" xfId="41307"/>
    <cellStyle name="Примечание 2 2 5" xfId="41308"/>
    <cellStyle name="Примечание 2 2 5 10" xfId="41309"/>
    <cellStyle name="Примечание 2 2 5 11" xfId="41310"/>
    <cellStyle name="Примечание 2 2 5 12" xfId="41311"/>
    <cellStyle name="Примечание 2 2 5 13" xfId="41312"/>
    <cellStyle name="Примечание 2 2 5 14" xfId="41313"/>
    <cellStyle name="Примечание 2 2 5 2" xfId="41314"/>
    <cellStyle name="Примечание 2 2 5 2 10" xfId="41315"/>
    <cellStyle name="Примечание 2 2 5 2 2" xfId="41316"/>
    <cellStyle name="Примечание 2 2 5 2 2 2" xfId="41317"/>
    <cellStyle name="Примечание 2 2 5 2 2 3" xfId="41318"/>
    <cellStyle name="Примечание 2 2 5 2 2 4" xfId="41319"/>
    <cellStyle name="Примечание 2 2 5 2 2 5" xfId="41320"/>
    <cellStyle name="Примечание 2 2 5 2 2 6" xfId="41321"/>
    <cellStyle name="Примечание 2 2 5 2 2 7" xfId="41322"/>
    <cellStyle name="Примечание 2 2 5 2 3" xfId="41323"/>
    <cellStyle name="Примечание 2 2 5 2 3 2" xfId="41324"/>
    <cellStyle name="Примечание 2 2 5 2 3 3" xfId="41325"/>
    <cellStyle name="Примечание 2 2 5 2 3 4" xfId="41326"/>
    <cellStyle name="Примечание 2 2 5 2 3 5" xfId="41327"/>
    <cellStyle name="Примечание 2 2 5 2 3 6" xfId="41328"/>
    <cellStyle name="Примечание 2 2 5 2 3 7" xfId="41329"/>
    <cellStyle name="Примечание 2 2 5 2 4" xfId="41330"/>
    <cellStyle name="Примечание 2 2 5 2 5" xfId="41331"/>
    <cellStyle name="Примечание 2 2 5 2 6" xfId="41332"/>
    <cellStyle name="Примечание 2 2 5 2 7" xfId="41333"/>
    <cellStyle name="Примечание 2 2 5 2 8" xfId="41334"/>
    <cellStyle name="Примечание 2 2 5 2 9" xfId="41335"/>
    <cellStyle name="Примечание 2 2 5 3" xfId="41336"/>
    <cellStyle name="Примечание 2 2 5 3 2" xfId="41337"/>
    <cellStyle name="Примечание 2 2 5 3 3" xfId="41338"/>
    <cellStyle name="Примечание 2 2 5 3 4" xfId="41339"/>
    <cellStyle name="Примечание 2 2 5 3 5" xfId="41340"/>
    <cellStyle name="Примечание 2 2 5 3 6" xfId="41341"/>
    <cellStyle name="Примечание 2 2 5 3 7" xfId="41342"/>
    <cellStyle name="Примечание 2 2 5 4" xfId="41343"/>
    <cellStyle name="Примечание 2 2 5 4 2" xfId="41344"/>
    <cellStyle name="Примечание 2 2 5 4 3" xfId="41345"/>
    <cellStyle name="Примечание 2 2 5 4 4" xfId="41346"/>
    <cellStyle name="Примечание 2 2 5 4 5" xfId="41347"/>
    <cellStyle name="Примечание 2 2 5 4 6" xfId="41348"/>
    <cellStyle name="Примечание 2 2 5 4 7" xfId="41349"/>
    <cellStyle name="Примечание 2 2 5 5" xfId="41350"/>
    <cellStyle name="Примечание 2 2 5 6" xfId="41351"/>
    <cellStyle name="Примечание 2 2 5 7" xfId="41352"/>
    <cellStyle name="Примечание 2 2 5 8" xfId="41353"/>
    <cellStyle name="Примечание 2 2 5 9" xfId="41354"/>
    <cellStyle name="Примечание 2 2 6" xfId="41355"/>
    <cellStyle name="Примечание 2 2 6 10" xfId="41356"/>
    <cellStyle name="Примечание 2 2 6 2" xfId="41357"/>
    <cellStyle name="Примечание 2 2 6 2 2" xfId="41358"/>
    <cellStyle name="Примечание 2 2 6 2 3" xfId="41359"/>
    <cellStyle name="Примечание 2 2 6 2 4" xfId="41360"/>
    <cellStyle name="Примечание 2 2 6 2 5" xfId="41361"/>
    <cellStyle name="Примечание 2 2 6 2 6" xfId="41362"/>
    <cellStyle name="Примечание 2 2 6 2 7" xfId="41363"/>
    <cellStyle name="Примечание 2 2 6 3" xfId="41364"/>
    <cellStyle name="Примечание 2 2 6 3 2" xfId="41365"/>
    <cellStyle name="Примечание 2 2 6 3 3" xfId="41366"/>
    <cellStyle name="Примечание 2 2 6 3 4" xfId="41367"/>
    <cellStyle name="Примечание 2 2 6 3 5" xfId="41368"/>
    <cellStyle name="Примечание 2 2 6 3 6" xfId="41369"/>
    <cellStyle name="Примечание 2 2 6 3 7" xfId="41370"/>
    <cellStyle name="Примечание 2 2 6 4" xfId="41371"/>
    <cellStyle name="Примечание 2 2 6 5" xfId="41372"/>
    <cellStyle name="Примечание 2 2 6 6" xfId="41373"/>
    <cellStyle name="Примечание 2 2 6 7" xfId="41374"/>
    <cellStyle name="Примечание 2 2 6 8" xfId="41375"/>
    <cellStyle name="Примечание 2 2 6 9" xfId="41376"/>
    <cellStyle name="Примечание 2 2 7" xfId="41377"/>
    <cellStyle name="Примечание 2 2 8" xfId="41378"/>
    <cellStyle name="Примечание 2 2 9" xfId="41379"/>
    <cellStyle name="Примечание 2 3" xfId="41380"/>
    <cellStyle name="Примечание 2 3 2" xfId="41381"/>
    <cellStyle name="Примечание 2 3 2 10" xfId="41382"/>
    <cellStyle name="Примечание 2 3 2 11" xfId="41383"/>
    <cellStyle name="Примечание 2 3 2 12" xfId="41384"/>
    <cellStyle name="Примечание 2 3 2 13" xfId="41385"/>
    <cellStyle name="Примечание 2 3 2 14" xfId="41386"/>
    <cellStyle name="Примечание 2 3 2 15" xfId="41387"/>
    <cellStyle name="Примечание 2 3 2 16" xfId="41388"/>
    <cellStyle name="Примечание 2 3 2 17" xfId="41389"/>
    <cellStyle name="Примечание 2 3 2 2" xfId="41390"/>
    <cellStyle name="Примечание 2 3 2 2 10" xfId="41391"/>
    <cellStyle name="Примечание 2 3 2 2 11" xfId="41392"/>
    <cellStyle name="Примечание 2 3 2 2 12" xfId="41393"/>
    <cellStyle name="Примечание 2 3 2 2 13" xfId="41394"/>
    <cellStyle name="Примечание 2 3 2 2 14" xfId="41395"/>
    <cellStyle name="Примечание 2 3 2 2 2" xfId="41396"/>
    <cellStyle name="Примечание 2 3 2 2 2 10" xfId="41397"/>
    <cellStyle name="Примечание 2 3 2 2 2 2" xfId="41398"/>
    <cellStyle name="Примечание 2 3 2 2 2 2 2" xfId="41399"/>
    <cellStyle name="Примечание 2 3 2 2 2 2 3" xfId="41400"/>
    <cellStyle name="Примечание 2 3 2 2 2 2 4" xfId="41401"/>
    <cellStyle name="Примечание 2 3 2 2 2 2 5" xfId="41402"/>
    <cellStyle name="Примечание 2 3 2 2 2 2 6" xfId="41403"/>
    <cellStyle name="Примечание 2 3 2 2 2 2 7" xfId="41404"/>
    <cellStyle name="Примечание 2 3 2 2 2 3" xfId="41405"/>
    <cellStyle name="Примечание 2 3 2 2 2 3 2" xfId="41406"/>
    <cellStyle name="Примечание 2 3 2 2 2 3 3" xfId="41407"/>
    <cellStyle name="Примечание 2 3 2 2 2 3 4" xfId="41408"/>
    <cellStyle name="Примечание 2 3 2 2 2 3 5" xfId="41409"/>
    <cellStyle name="Примечание 2 3 2 2 2 3 6" xfId="41410"/>
    <cellStyle name="Примечание 2 3 2 2 2 3 7" xfId="41411"/>
    <cellStyle name="Примечание 2 3 2 2 2 4" xfId="41412"/>
    <cellStyle name="Примечание 2 3 2 2 2 5" xfId="41413"/>
    <cellStyle name="Примечание 2 3 2 2 2 6" xfId="41414"/>
    <cellStyle name="Примечание 2 3 2 2 2 7" xfId="41415"/>
    <cellStyle name="Примечание 2 3 2 2 2 8" xfId="41416"/>
    <cellStyle name="Примечание 2 3 2 2 2 9" xfId="41417"/>
    <cellStyle name="Примечание 2 3 2 2 3" xfId="41418"/>
    <cellStyle name="Примечание 2 3 2 2 3 2" xfId="41419"/>
    <cellStyle name="Примечание 2 3 2 2 3 3" xfId="41420"/>
    <cellStyle name="Примечание 2 3 2 2 3 4" xfId="41421"/>
    <cellStyle name="Примечание 2 3 2 2 3 5" xfId="41422"/>
    <cellStyle name="Примечание 2 3 2 2 3 6" xfId="41423"/>
    <cellStyle name="Примечание 2 3 2 2 3 7" xfId="41424"/>
    <cellStyle name="Примечание 2 3 2 2 4" xfId="41425"/>
    <cellStyle name="Примечание 2 3 2 2 4 2" xfId="41426"/>
    <cellStyle name="Примечание 2 3 2 2 4 3" xfId="41427"/>
    <cellStyle name="Примечание 2 3 2 2 4 4" xfId="41428"/>
    <cellStyle name="Примечание 2 3 2 2 4 5" xfId="41429"/>
    <cellStyle name="Примечание 2 3 2 2 4 6" xfId="41430"/>
    <cellStyle name="Примечание 2 3 2 2 4 7" xfId="41431"/>
    <cellStyle name="Примечание 2 3 2 2 5" xfId="41432"/>
    <cellStyle name="Примечание 2 3 2 2 6" xfId="41433"/>
    <cellStyle name="Примечание 2 3 2 2 7" xfId="41434"/>
    <cellStyle name="Примечание 2 3 2 2 8" xfId="41435"/>
    <cellStyle name="Примечание 2 3 2 2 9" xfId="41436"/>
    <cellStyle name="Примечание 2 3 2 3" xfId="41437"/>
    <cellStyle name="Примечание 2 3 2 3 10" xfId="41438"/>
    <cellStyle name="Примечание 2 3 2 3 11" xfId="41439"/>
    <cellStyle name="Примечание 2 3 2 3 12" xfId="41440"/>
    <cellStyle name="Примечание 2 3 2 3 13" xfId="41441"/>
    <cellStyle name="Примечание 2 3 2 3 14" xfId="41442"/>
    <cellStyle name="Примечание 2 3 2 3 2" xfId="41443"/>
    <cellStyle name="Примечание 2 3 2 3 2 10" xfId="41444"/>
    <cellStyle name="Примечание 2 3 2 3 2 2" xfId="41445"/>
    <cellStyle name="Примечание 2 3 2 3 2 2 2" xfId="41446"/>
    <cellStyle name="Примечание 2 3 2 3 2 2 3" xfId="41447"/>
    <cellStyle name="Примечание 2 3 2 3 2 2 4" xfId="41448"/>
    <cellStyle name="Примечание 2 3 2 3 2 2 5" xfId="41449"/>
    <cellStyle name="Примечание 2 3 2 3 2 2 6" xfId="41450"/>
    <cellStyle name="Примечание 2 3 2 3 2 2 7" xfId="41451"/>
    <cellStyle name="Примечание 2 3 2 3 2 3" xfId="41452"/>
    <cellStyle name="Примечание 2 3 2 3 2 3 2" xfId="41453"/>
    <cellStyle name="Примечание 2 3 2 3 2 3 3" xfId="41454"/>
    <cellStyle name="Примечание 2 3 2 3 2 3 4" xfId="41455"/>
    <cellStyle name="Примечание 2 3 2 3 2 3 5" xfId="41456"/>
    <cellStyle name="Примечание 2 3 2 3 2 3 6" xfId="41457"/>
    <cellStyle name="Примечание 2 3 2 3 2 3 7" xfId="41458"/>
    <cellStyle name="Примечание 2 3 2 3 2 4" xfId="41459"/>
    <cellStyle name="Примечание 2 3 2 3 2 5" xfId="41460"/>
    <cellStyle name="Примечание 2 3 2 3 2 6" xfId="41461"/>
    <cellStyle name="Примечание 2 3 2 3 2 7" xfId="41462"/>
    <cellStyle name="Примечание 2 3 2 3 2 8" xfId="41463"/>
    <cellStyle name="Примечание 2 3 2 3 2 9" xfId="41464"/>
    <cellStyle name="Примечание 2 3 2 3 3" xfId="41465"/>
    <cellStyle name="Примечание 2 3 2 3 3 2" xfId="41466"/>
    <cellStyle name="Примечание 2 3 2 3 3 3" xfId="41467"/>
    <cellStyle name="Примечание 2 3 2 3 3 4" xfId="41468"/>
    <cellStyle name="Примечание 2 3 2 3 3 5" xfId="41469"/>
    <cellStyle name="Примечание 2 3 2 3 3 6" xfId="41470"/>
    <cellStyle name="Примечание 2 3 2 3 3 7" xfId="41471"/>
    <cellStyle name="Примечание 2 3 2 3 4" xfId="41472"/>
    <cellStyle name="Примечание 2 3 2 3 4 2" xfId="41473"/>
    <cellStyle name="Примечание 2 3 2 3 4 3" xfId="41474"/>
    <cellStyle name="Примечание 2 3 2 3 4 4" xfId="41475"/>
    <cellStyle name="Примечание 2 3 2 3 4 5" xfId="41476"/>
    <cellStyle name="Примечание 2 3 2 3 4 6" xfId="41477"/>
    <cellStyle name="Примечание 2 3 2 3 4 7" xfId="41478"/>
    <cellStyle name="Примечание 2 3 2 3 5" xfId="41479"/>
    <cellStyle name="Примечание 2 3 2 3 6" xfId="41480"/>
    <cellStyle name="Примечание 2 3 2 3 7" xfId="41481"/>
    <cellStyle name="Примечание 2 3 2 3 8" xfId="41482"/>
    <cellStyle name="Примечание 2 3 2 3 9" xfId="41483"/>
    <cellStyle name="Примечание 2 3 2 4" xfId="41484"/>
    <cellStyle name="Примечание 2 3 2 4 10" xfId="41485"/>
    <cellStyle name="Примечание 2 3 2 4 11" xfId="41486"/>
    <cellStyle name="Примечание 2 3 2 4 12" xfId="41487"/>
    <cellStyle name="Примечание 2 3 2 4 13" xfId="41488"/>
    <cellStyle name="Примечание 2 3 2 4 14" xfId="41489"/>
    <cellStyle name="Примечание 2 3 2 4 2" xfId="41490"/>
    <cellStyle name="Примечание 2 3 2 4 2 10" xfId="41491"/>
    <cellStyle name="Примечание 2 3 2 4 2 2" xfId="41492"/>
    <cellStyle name="Примечание 2 3 2 4 2 2 2" xfId="41493"/>
    <cellStyle name="Примечание 2 3 2 4 2 2 3" xfId="41494"/>
    <cellStyle name="Примечание 2 3 2 4 2 2 4" xfId="41495"/>
    <cellStyle name="Примечание 2 3 2 4 2 2 5" xfId="41496"/>
    <cellStyle name="Примечание 2 3 2 4 2 2 6" xfId="41497"/>
    <cellStyle name="Примечание 2 3 2 4 2 2 7" xfId="41498"/>
    <cellStyle name="Примечание 2 3 2 4 2 3" xfId="41499"/>
    <cellStyle name="Примечание 2 3 2 4 2 3 2" xfId="41500"/>
    <cellStyle name="Примечание 2 3 2 4 2 3 3" xfId="41501"/>
    <cellStyle name="Примечание 2 3 2 4 2 3 4" xfId="41502"/>
    <cellStyle name="Примечание 2 3 2 4 2 3 5" xfId="41503"/>
    <cellStyle name="Примечание 2 3 2 4 2 3 6" xfId="41504"/>
    <cellStyle name="Примечание 2 3 2 4 2 3 7" xfId="41505"/>
    <cellStyle name="Примечание 2 3 2 4 2 4" xfId="41506"/>
    <cellStyle name="Примечание 2 3 2 4 2 5" xfId="41507"/>
    <cellStyle name="Примечание 2 3 2 4 2 6" xfId="41508"/>
    <cellStyle name="Примечание 2 3 2 4 2 7" xfId="41509"/>
    <cellStyle name="Примечание 2 3 2 4 2 8" xfId="41510"/>
    <cellStyle name="Примечание 2 3 2 4 2 9" xfId="41511"/>
    <cellStyle name="Примечание 2 3 2 4 3" xfId="41512"/>
    <cellStyle name="Примечание 2 3 2 4 3 2" xfId="41513"/>
    <cellStyle name="Примечание 2 3 2 4 3 3" xfId="41514"/>
    <cellStyle name="Примечание 2 3 2 4 3 4" xfId="41515"/>
    <cellStyle name="Примечание 2 3 2 4 3 5" xfId="41516"/>
    <cellStyle name="Примечание 2 3 2 4 3 6" xfId="41517"/>
    <cellStyle name="Примечание 2 3 2 4 3 7" xfId="41518"/>
    <cellStyle name="Примечание 2 3 2 4 4" xfId="41519"/>
    <cellStyle name="Примечание 2 3 2 4 4 2" xfId="41520"/>
    <cellStyle name="Примечание 2 3 2 4 4 3" xfId="41521"/>
    <cellStyle name="Примечание 2 3 2 4 4 4" xfId="41522"/>
    <cellStyle name="Примечание 2 3 2 4 4 5" xfId="41523"/>
    <cellStyle name="Примечание 2 3 2 4 4 6" xfId="41524"/>
    <cellStyle name="Примечание 2 3 2 4 4 7" xfId="41525"/>
    <cellStyle name="Примечание 2 3 2 4 5" xfId="41526"/>
    <cellStyle name="Примечание 2 3 2 4 6" xfId="41527"/>
    <cellStyle name="Примечание 2 3 2 4 7" xfId="41528"/>
    <cellStyle name="Примечание 2 3 2 4 8" xfId="41529"/>
    <cellStyle name="Примечание 2 3 2 4 9" xfId="41530"/>
    <cellStyle name="Примечание 2 3 2 5" xfId="41531"/>
    <cellStyle name="Примечание 2 3 2 5 10" xfId="41532"/>
    <cellStyle name="Примечание 2 3 2 5 11" xfId="41533"/>
    <cellStyle name="Примечание 2 3 2 5 12" xfId="41534"/>
    <cellStyle name="Примечание 2 3 2 5 13" xfId="41535"/>
    <cellStyle name="Примечание 2 3 2 5 14" xfId="41536"/>
    <cellStyle name="Примечание 2 3 2 5 2" xfId="41537"/>
    <cellStyle name="Примечание 2 3 2 5 2 10" xfId="41538"/>
    <cellStyle name="Примечание 2 3 2 5 2 2" xfId="41539"/>
    <cellStyle name="Примечание 2 3 2 5 2 2 2" xfId="41540"/>
    <cellStyle name="Примечание 2 3 2 5 2 2 3" xfId="41541"/>
    <cellStyle name="Примечание 2 3 2 5 2 2 4" xfId="41542"/>
    <cellStyle name="Примечание 2 3 2 5 2 2 5" xfId="41543"/>
    <cellStyle name="Примечание 2 3 2 5 2 2 6" xfId="41544"/>
    <cellStyle name="Примечание 2 3 2 5 2 2 7" xfId="41545"/>
    <cellStyle name="Примечание 2 3 2 5 2 3" xfId="41546"/>
    <cellStyle name="Примечание 2 3 2 5 2 3 2" xfId="41547"/>
    <cellStyle name="Примечание 2 3 2 5 2 3 3" xfId="41548"/>
    <cellStyle name="Примечание 2 3 2 5 2 3 4" xfId="41549"/>
    <cellStyle name="Примечание 2 3 2 5 2 3 5" xfId="41550"/>
    <cellStyle name="Примечание 2 3 2 5 2 3 6" xfId="41551"/>
    <cellStyle name="Примечание 2 3 2 5 2 3 7" xfId="41552"/>
    <cellStyle name="Примечание 2 3 2 5 2 4" xfId="41553"/>
    <cellStyle name="Примечание 2 3 2 5 2 5" xfId="41554"/>
    <cellStyle name="Примечание 2 3 2 5 2 6" xfId="41555"/>
    <cellStyle name="Примечание 2 3 2 5 2 7" xfId="41556"/>
    <cellStyle name="Примечание 2 3 2 5 2 8" xfId="41557"/>
    <cellStyle name="Примечание 2 3 2 5 2 9" xfId="41558"/>
    <cellStyle name="Примечание 2 3 2 5 3" xfId="41559"/>
    <cellStyle name="Примечание 2 3 2 5 3 2" xfId="41560"/>
    <cellStyle name="Примечание 2 3 2 5 3 3" xfId="41561"/>
    <cellStyle name="Примечание 2 3 2 5 3 4" xfId="41562"/>
    <cellStyle name="Примечание 2 3 2 5 3 5" xfId="41563"/>
    <cellStyle name="Примечание 2 3 2 5 3 6" xfId="41564"/>
    <cellStyle name="Примечание 2 3 2 5 3 7" xfId="41565"/>
    <cellStyle name="Примечание 2 3 2 5 4" xfId="41566"/>
    <cellStyle name="Примечание 2 3 2 5 4 2" xfId="41567"/>
    <cellStyle name="Примечание 2 3 2 5 4 3" xfId="41568"/>
    <cellStyle name="Примечание 2 3 2 5 4 4" xfId="41569"/>
    <cellStyle name="Примечание 2 3 2 5 4 5" xfId="41570"/>
    <cellStyle name="Примечание 2 3 2 5 4 6" xfId="41571"/>
    <cellStyle name="Примечание 2 3 2 5 4 7" xfId="41572"/>
    <cellStyle name="Примечание 2 3 2 5 5" xfId="41573"/>
    <cellStyle name="Примечание 2 3 2 5 6" xfId="41574"/>
    <cellStyle name="Примечание 2 3 2 5 7" xfId="41575"/>
    <cellStyle name="Примечание 2 3 2 5 8" xfId="41576"/>
    <cellStyle name="Примечание 2 3 2 5 9" xfId="41577"/>
    <cellStyle name="Примечание 2 3 2 6" xfId="41578"/>
    <cellStyle name="Примечание 2 3 2 6 10" xfId="41579"/>
    <cellStyle name="Примечание 2 3 2 6 2" xfId="41580"/>
    <cellStyle name="Примечание 2 3 2 6 2 2" xfId="41581"/>
    <cellStyle name="Примечание 2 3 2 6 2 3" xfId="41582"/>
    <cellStyle name="Примечание 2 3 2 6 2 4" xfId="41583"/>
    <cellStyle name="Примечание 2 3 2 6 2 5" xfId="41584"/>
    <cellStyle name="Примечание 2 3 2 6 2 6" xfId="41585"/>
    <cellStyle name="Примечание 2 3 2 6 2 7" xfId="41586"/>
    <cellStyle name="Примечание 2 3 2 6 3" xfId="41587"/>
    <cellStyle name="Примечание 2 3 2 6 3 2" xfId="41588"/>
    <cellStyle name="Примечание 2 3 2 6 3 3" xfId="41589"/>
    <cellStyle name="Примечание 2 3 2 6 3 4" xfId="41590"/>
    <cellStyle name="Примечание 2 3 2 6 3 5" xfId="41591"/>
    <cellStyle name="Примечание 2 3 2 6 3 6" xfId="41592"/>
    <cellStyle name="Примечание 2 3 2 6 3 7" xfId="41593"/>
    <cellStyle name="Примечание 2 3 2 6 4" xfId="41594"/>
    <cellStyle name="Примечание 2 3 2 6 5" xfId="41595"/>
    <cellStyle name="Примечание 2 3 2 6 6" xfId="41596"/>
    <cellStyle name="Примечание 2 3 2 6 7" xfId="41597"/>
    <cellStyle name="Примечание 2 3 2 6 8" xfId="41598"/>
    <cellStyle name="Примечание 2 3 2 6 9" xfId="41599"/>
    <cellStyle name="Примечание 2 3 2 7" xfId="41600"/>
    <cellStyle name="Примечание 2 3 2 7 2" xfId="41601"/>
    <cellStyle name="Примечание 2 3 2 7 3" xfId="41602"/>
    <cellStyle name="Примечание 2 3 2 7 4" xfId="41603"/>
    <cellStyle name="Примечание 2 3 2 7 5" xfId="41604"/>
    <cellStyle name="Примечание 2 3 2 7 6" xfId="41605"/>
    <cellStyle name="Примечание 2 3 2 7 7" xfId="41606"/>
    <cellStyle name="Примечание 2 3 2 8" xfId="41607"/>
    <cellStyle name="Примечание 2 3 2 8 2" xfId="41608"/>
    <cellStyle name="Примечание 2 3 2 8 3" xfId="41609"/>
    <cellStyle name="Примечание 2 3 2 8 4" xfId="41610"/>
    <cellStyle name="Примечание 2 3 2 8 5" xfId="41611"/>
    <cellStyle name="Примечание 2 3 2 8 6" xfId="41612"/>
    <cellStyle name="Примечание 2 3 2 8 7" xfId="41613"/>
    <cellStyle name="Примечание 2 3 2 9" xfId="41614"/>
    <cellStyle name="Примечание 2 3 3" xfId="41615"/>
    <cellStyle name="Примечание 2 3 3 10" xfId="41616"/>
    <cellStyle name="Примечание 2 3 3 11" xfId="41617"/>
    <cellStyle name="Примечание 2 3 3 12" xfId="41618"/>
    <cellStyle name="Примечание 2 3 3 13" xfId="41619"/>
    <cellStyle name="Примечание 2 3 3 14" xfId="41620"/>
    <cellStyle name="Примечание 2 3 3 15" xfId="41621"/>
    <cellStyle name="Примечание 2 3 3 2" xfId="41622"/>
    <cellStyle name="Примечание 2 3 3 2 10" xfId="41623"/>
    <cellStyle name="Примечание 2 3 3 2 11" xfId="41624"/>
    <cellStyle name="Примечание 2 3 3 2 12" xfId="41625"/>
    <cellStyle name="Примечание 2 3 3 2 13" xfId="41626"/>
    <cellStyle name="Примечание 2 3 3 2 14" xfId="41627"/>
    <cellStyle name="Примечание 2 3 3 2 2" xfId="41628"/>
    <cellStyle name="Примечание 2 3 3 2 2 10" xfId="41629"/>
    <cellStyle name="Примечание 2 3 3 2 2 2" xfId="41630"/>
    <cellStyle name="Примечание 2 3 3 2 2 2 2" xfId="41631"/>
    <cellStyle name="Примечание 2 3 3 2 2 2 3" xfId="41632"/>
    <cellStyle name="Примечание 2 3 3 2 2 2 4" xfId="41633"/>
    <cellStyle name="Примечание 2 3 3 2 2 2 5" xfId="41634"/>
    <cellStyle name="Примечание 2 3 3 2 2 2 6" xfId="41635"/>
    <cellStyle name="Примечание 2 3 3 2 2 2 7" xfId="41636"/>
    <cellStyle name="Примечание 2 3 3 2 2 3" xfId="41637"/>
    <cellStyle name="Примечание 2 3 3 2 2 3 2" xfId="41638"/>
    <cellStyle name="Примечание 2 3 3 2 2 3 3" xfId="41639"/>
    <cellStyle name="Примечание 2 3 3 2 2 3 4" xfId="41640"/>
    <cellStyle name="Примечание 2 3 3 2 2 3 5" xfId="41641"/>
    <cellStyle name="Примечание 2 3 3 2 2 3 6" xfId="41642"/>
    <cellStyle name="Примечание 2 3 3 2 2 3 7" xfId="41643"/>
    <cellStyle name="Примечание 2 3 3 2 2 4" xfId="41644"/>
    <cellStyle name="Примечание 2 3 3 2 2 5" xfId="41645"/>
    <cellStyle name="Примечание 2 3 3 2 2 6" xfId="41646"/>
    <cellStyle name="Примечание 2 3 3 2 2 7" xfId="41647"/>
    <cellStyle name="Примечание 2 3 3 2 2 8" xfId="41648"/>
    <cellStyle name="Примечание 2 3 3 2 2 9" xfId="41649"/>
    <cellStyle name="Примечание 2 3 3 2 3" xfId="41650"/>
    <cellStyle name="Примечание 2 3 3 2 3 2" xfId="41651"/>
    <cellStyle name="Примечание 2 3 3 2 3 3" xfId="41652"/>
    <cellStyle name="Примечание 2 3 3 2 3 4" xfId="41653"/>
    <cellStyle name="Примечание 2 3 3 2 3 5" xfId="41654"/>
    <cellStyle name="Примечание 2 3 3 2 3 6" xfId="41655"/>
    <cellStyle name="Примечание 2 3 3 2 3 7" xfId="41656"/>
    <cellStyle name="Примечание 2 3 3 2 4" xfId="41657"/>
    <cellStyle name="Примечание 2 3 3 2 4 2" xfId="41658"/>
    <cellStyle name="Примечание 2 3 3 2 4 3" xfId="41659"/>
    <cellStyle name="Примечание 2 3 3 2 4 4" xfId="41660"/>
    <cellStyle name="Примечание 2 3 3 2 4 5" xfId="41661"/>
    <cellStyle name="Примечание 2 3 3 2 4 6" xfId="41662"/>
    <cellStyle name="Примечание 2 3 3 2 4 7" xfId="41663"/>
    <cellStyle name="Примечание 2 3 3 2 5" xfId="41664"/>
    <cellStyle name="Примечание 2 3 3 2 6" xfId="41665"/>
    <cellStyle name="Примечание 2 3 3 2 7" xfId="41666"/>
    <cellStyle name="Примечание 2 3 3 2 8" xfId="41667"/>
    <cellStyle name="Примечание 2 3 3 2 9" xfId="41668"/>
    <cellStyle name="Примечание 2 3 3 3" xfId="41669"/>
    <cellStyle name="Примечание 2 3 3 3 10" xfId="41670"/>
    <cellStyle name="Примечание 2 3 3 3 11" xfId="41671"/>
    <cellStyle name="Примечание 2 3 3 3 12" xfId="41672"/>
    <cellStyle name="Примечание 2 3 3 3 13" xfId="41673"/>
    <cellStyle name="Примечание 2 3 3 3 14" xfId="41674"/>
    <cellStyle name="Примечание 2 3 3 3 2" xfId="41675"/>
    <cellStyle name="Примечание 2 3 3 3 2 10" xfId="41676"/>
    <cellStyle name="Примечание 2 3 3 3 2 2" xfId="41677"/>
    <cellStyle name="Примечание 2 3 3 3 2 2 2" xfId="41678"/>
    <cellStyle name="Примечание 2 3 3 3 2 2 3" xfId="41679"/>
    <cellStyle name="Примечание 2 3 3 3 2 2 4" xfId="41680"/>
    <cellStyle name="Примечание 2 3 3 3 2 2 5" xfId="41681"/>
    <cellStyle name="Примечание 2 3 3 3 2 2 6" xfId="41682"/>
    <cellStyle name="Примечание 2 3 3 3 2 2 7" xfId="41683"/>
    <cellStyle name="Примечание 2 3 3 3 2 3" xfId="41684"/>
    <cellStyle name="Примечание 2 3 3 3 2 3 2" xfId="41685"/>
    <cellStyle name="Примечание 2 3 3 3 2 3 3" xfId="41686"/>
    <cellStyle name="Примечание 2 3 3 3 2 3 4" xfId="41687"/>
    <cellStyle name="Примечание 2 3 3 3 2 3 5" xfId="41688"/>
    <cellStyle name="Примечание 2 3 3 3 2 3 6" xfId="41689"/>
    <cellStyle name="Примечание 2 3 3 3 2 3 7" xfId="41690"/>
    <cellStyle name="Примечание 2 3 3 3 2 4" xfId="41691"/>
    <cellStyle name="Примечание 2 3 3 3 2 5" xfId="41692"/>
    <cellStyle name="Примечание 2 3 3 3 2 6" xfId="41693"/>
    <cellStyle name="Примечание 2 3 3 3 2 7" xfId="41694"/>
    <cellStyle name="Примечание 2 3 3 3 2 8" xfId="41695"/>
    <cellStyle name="Примечание 2 3 3 3 2 9" xfId="41696"/>
    <cellStyle name="Примечание 2 3 3 3 3" xfId="41697"/>
    <cellStyle name="Примечание 2 3 3 3 3 2" xfId="41698"/>
    <cellStyle name="Примечание 2 3 3 3 3 3" xfId="41699"/>
    <cellStyle name="Примечание 2 3 3 3 3 4" xfId="41700"/>
    <cellStyle name="Примечание 2 3 3 3 3 5" xfId="41701"/>
    <cellStyle name="Примечание 2 3 3 3 3 6" xfId="41702"/>
    <cellStyle name="Примечание 2 3 3 3 3 7" xfId="41703"/>
    <cellStyle name="Примечание 2 3 3 3 4" xfId="41704"/>
    <cellStyle name="Примечание 2 3 3 3 4 2" xfId="41705"/>
    <cellStyle name="Примечание 2 3 3 3 4 3" xfId="41706"/>
    <cellStyle name="Примечание 2 3 3 3 4 4" xfId="41707"/>
    <cellStyle name="Примечание 2 3 3 3 4 5" xfId="41708"/>
    <cellStyle name="Примечание 2 3 3 3 4 6" xfId="41709"/>
    <cellStyle name="Примечание 2 3 3 3 4 7" xfId="41710"/>
    <cellStyle name="Примечание 2 3 3 3 5" xfId="41711"/>
    <cellStyle name="Примечание 2 3 3 3 6" xfId="41712"/>
    <cellStyle name="Примечание 2 3 3 3 7" xfId="41713"/>
    <cellStyle name="Примечание 2 3 3 3 8" xfId="41714"/>
    <cellStyle name="Примечание 2 3 3 3 9" xfId="41715"/>
    <cellStyle name="Примечание 2 3 3 4" xfId="41716"/>
    <cellStyle name="Примечание 2 3 3 4 10" xfId="41717"/>
    <cellStyle name="Примечание 2 3 3 4 11" xfId="41718"/>
    <cellStyle name="Примечание 2 3 3 4 12" xfId="41719"/>
    <cellStyle name="Примечание 2 3 3 4 13" xfId="41720"/>
    <cellStyle name="Примечание 2 3 3 4 14" xfId="41721"/>
    <cellStyle name="Примечание 2 3 3 4 2" xfId="41722"/>
    <cellStyle name="Примечание 2 3 3 4 2 10" xfId="41723"/>
    <cellStyle name="Примечание 2 3 3 4 2 2" xfId="41724"/>
    <cellStyle name="Примечание 2 3 3 4 2 2 2" xfId="41725"/>
    <cellStyle name="Примечание 2 3 3 4 2 2 3" xfId="41726"/>
    <cellStyle name="Примечание 2 3 3 4 2 2 4" xfId="41727"/>
    <cellStyle name="Примечание 2 3 3 4 2 2 5" xfId="41728"/>
    <cellStyle name="Примечание 2 3 3 4 2 2 6" xfId="41729"/>
    <cellStyle name="Примечание 2 3 3 4 2 2 7" xfId="41730"/>
    <cellStyle name="Примечание 2 3 3 4 2 3" xfId="41731"/>
    <cellStyle name="Примечание 2 3 3 4 2 3 2" xfId="41732"/>
    <cellStyle name="Примечание 2 3 3 4 2 3 3" xfId="41733"/>
    <cellStyle name="Примечание 2 3 3 4 2 3 4" xfId="41734"/>
    <cellStyle name="Примечание 2 3 3 4 2 3 5" xfId="41735"/>
    <cellStyle name="Примечание 2 3 3 4 2 3 6" xfId="41736"/>
    <cellStyle name="Примечание 2 3 3 4 2 3 7" xfId="41737"/>
    <cellStyle name="Примечание 2 3 3 4 2 4" xfId="41738"/>
    <cellStyle name="Примечание 2 3 3 4 2 5" xfId="41739"/>
    <cellStyle name="Примечание 2 3 3 4 2 6" xfId="41740"/>
    <cellStyle name="Примечание 2 3 3 4 2 7" xfId="41741"/>
    <cellStyle name="Примечание 2 3 3 4 2 8" xfId="41742"/>
    <cellStyle name="Примечание 2 3 3 4 2 9" xfId="41743"/>
    <cellStyle name="Примечание 2 3 3 4 3" xfId="41744"/>
    <cellStyle name="Примечание 2 3 3 4 3 2" xfId="41745"/>
    <cellStyle name="Примечание 2 3 3 4 3 3" xfId="41746"/>
    <cellStyle name="Примечание 2 3 3 4 3 4" xfId="41747"/>
    <cellStyle name="Примечание 2 3 3 4 3 5" xfId="41748"/>
    <cellStyle name="Примечание 2 3 3 4 3 6" xfId="41749"/>
    <cellStyle name="Примечание 2 3 3 4 3 7" xfId="41750"/>
    <cellStyle name="Примечание 2 3 3 4 4" xfId="41751"/>
    <cellStyle name="Примечание 2 3 3 4 4 2" xfId="41752"/>
    <cellStyle name="Примечание 2 3 3 4 4 3" xfId="41753"/>
    <cellStyle name="Примечание 2 3 3 4 4 4" xfId="41754"/>
    <cellStyle name="Примечание 2 3 3 4 4 5" xfId="41755"/>
    <cellStyle name="Примечание 2 3 3 4 4 6" xfId="41756"/>
    <cellStyle name="Примечание 2 3 3 4 4 7" xfId="41757"/>
    <cellStyle name="Примечание 2 3 3 4 5" xfId="41758"/>
    <cellStyle name="Примечание 2 3 3 4 6" xfId="41759"/>
    <cellStyle name="Примечание 2 3 3 4 7" xfId="41760"/>
    <cellStyle name="Примечание 2 3 3 4 8" xfId="41761"/>
    <cellStyle name="Примечание 2 3 3 4 9" xfId="41762"/>
    <cellStyle name="Примечание 2 3 3 5" xfId="41763"/>
    <cellStyle name="Примечание 2 3 3 5 10" xfId="41764"/>
    <cellStyle name="Примечание 2 3 3 5 11" xfId="41765"/>
    <cellStyle name="Примечание 2 3 3 5 12" xfId="41766"/>
    <cellStyle name="Примечание 2 3 3 5 13" xfId="41767"/>
    <cellStyle name="Примечание 2 3 3 5 14" xfId="41768"/>
    <cellStyle name="Примечание 2 3 3 5 2" xfId="41769"/>
    <cellStyle name="Примечание 2 3 3 5 2 10" xfId="41770"/>
    <cellStyle name="Примечание 2 3 3 5 2 2" xfId="41771"/>
    <cellStyle name="Примечание 2 3 3 5 2 2 2" xfId="41772"/>
    <cellStyle name="Примечание 2 3 3 5 2 2 3" xfId="41773"/>
    <cellStyle name="Примечание 2 3 3 5 2 2 4" xfId="41774"/>
    <cellStyle name="Примечание 2 3 3 5 2 2 5" xfId="41775"/>
    <cellStyle name="Примечание 2 3 3 5 2 2 6" xfId="41776"/>
    <cellStyle name="Примечание 2 3 3 5 2 2 7" xfId="41777"/>
    <cellStyle name="Примечание 2 3 3 5 2 3" xfId="41778"/>
    <cellStyle name="Примечание 2 3 3 5 2 3 2" xfId="41779"/>
    <cellStyle name="Примечание 2 3 3 5 2 3 3" xfId="41780"/>
    <cellStyle name="Примечание 2 3 3 5 2 3 4" xfId="41781"/>
    <cellStyle name="Примечание 2 3 3 5 2 3 5" xfId="41782"/>
    <cellStyle name="Примечание 2 3 3 5 2 3 6" xfId="41783"/>
    <cellStyle name="Примечание 2 3 3 5 2 3 7" xfId="41784"/>
    <cellStyle name="Примечание 2 3 3 5 2 4" xfId="41785"/>
    <cellStyle name="Примечание 2 3 3 5 2 5" xfId="41786"/>
    <cellStyle name="Примечание 2 3 3 5 2 6" xfId="41787"/>
    <cellStyle name="Примечание 2 3 3 5 2 7" xfId="41788"/>
    <cellStyle name="Примечание 2 3 3 5 2 8" xfId="41789"/>
    <cellStyle name="Примечание 2 3 3 5 2 9" xfId="41790"/>
    <cellStyle name="Примечание 2 3 3 5 3" xfId="41791"/>
    <cellStyle name="Примечание 2 3 3 5 3 2" xfId="41792"/>
    <cellStyle name="Примечание 2 3 3 5 3 3" xfId="41793"/>
    <cellStyle name="Примечание 2 3 3 5 3 4" xfId="41794"/>
    <cellStyle name="Примечание 2 3 3 5 3 5" xfId="41795"/>
    <cellStyle name="Примечание 2 3 3 5 3 6" xfId="41796"/>
    <cellStyle name="Примечание 2 3 3 5 3 7" xfId="41797"/>
    <cellStyle name="Примечание 2 3 3 5 4" xfId="41798"/>
    <cellStyle name="Примечание 2 3 3 5 4 2" xfId="41799"/>
    <cellStyle name="Примечание 2 3 3 5 4 3" xfId="41800"/>
    <cellStyle name="Примечание 2 3 3 5 4 4" xfId="41801"/>
    <cellStyle name="Примечание 2 3 3 5 4 5" xfId="41802"/>
    <cellStyle name="Примечание 2 3 3 5 4 6" xfId="41803"/>
    <cellStyle name="Примечание 2 3 3 5 4 7" xfId="41804"/>
    <cellStyle name="Примечание 2 3 3 5 5" xfId="41805"/>
    <cellStyle name="Примечание 2 3 3 5 6" xfId="41806"/>
    <cellStyle name="Примечание 2 3 3 5 7" xfId="41807"/>
    <cellStyle name="Примечание 2 3 3 5 8" xfId="41808"/>
    <cellStyle name="Примечание 2 3 3 5 9" xfId="41809"/>
    <cellStyle name="Примечание 2 3 3 6" xfId="41810"/>
    <cellStyle name="Примечание 2 3 3 6 10" xfId="41811"/>
    <cellStyle name="Примечание 2 3 3 6 2" xfId="41812"/>
    <cellStyle name="Примечание 2 3 3 6 2 2" xfId="41813"/>
    <cellStyle name="Примечание 2 3 3 6 2 3" xfId="41814"/>
    <cellStyle name="Примечание 2 3 3 6 2 4" xfId="41815"/>
    <cellStyle name="Примечание 2 3 3 6 2 5" xfId="41816"/>
    <cellStyle name="Примечание 2 3 3 6 2 6" xfId="41817"/>
    <cellStyle name="Примечание 2 3 3 6 2 7" xfId="41818"/>
    <cellStyle name="Примечание 2 3 3 6 3" xfId="41819"/>
    <cellStyle name="Примечание 2 3 3 6 3 2" xfId="41820"/>
    <cellStyle name="Примечание 2 3 3 6 3 3" xfId="41821"/>
    <cellStyle name="Примечание 2 3 3 6 3 4" xfId="41822"/>
    <cellStyle name="Примечание 2 3 3 6 3 5" xfId="41823"/>
    <cellStyle name="Примечание 2 3 3 6 3 6" xfId="41824"/>
    <cellStyle name="Примечание 2 3 3 6 3 7" xfId="41825"/>
    <cellStyle name="Примечание 2 3 3 6 4" xfId="41826"/>
    <cellStyle name="Примечание 2 3 3 6 5" xfId="41827"/>
    <cellStyle name="Примечание 2 3 3 6 6" xfId="41828"/>
    <cellStyle name="Примечание 2 3 3 6 7" xfId="41829"/>
    <cellStyle name="Примечание 2 3 3 6 8" xfId="41830"/>
    <cellStyle name="Примечание 2 3 3 6 9" xfId="41831"/>
    <cellStyle name="Примечание 2 3 3 7" xfId="41832"/>
    <cellStyle name="Примечание 2 3 3 7 2" xfId="41833"/>
    <cellStyle name="Примечание 2 3 3 7 3" xfId="41834"/>
    <cellStyle name="Примечание 2 3 3 7 4" xfId="41835"/>
    <cellStyle name="Примечание 2 3 3 7 5" xfId="41836"/>
    <cellStyle name="Примечание 2 3 3 7 6" xfId="41837"/>
    <cellStyle name="Примечание 2 3 3 7 7" xfId="41838"/>
    <cellStyle name="Примечание 2 3 3 8" xfId="41839"/>
    <cellStyle name="Примечание 2 3 3 8 2" xfId="41840"/>
    <cellStyle name="Примечание 2 3 3 8 3" xfId="41841"/>
    <cellStyle name="Примечание 2 3 3 8 4" xfId="41842"/>
    <cellStyle name="Примечание 2 3 3 8 5" xfId="41843"/>
    <cellStyle name="Примечание 2 3 3 8 6" xfId="41844"/>
    <cellStyle name="Примечание 2 3 3 8 7" xfId="41845"/>
    <cellStyle name="Примечание 2 3 3 9" xfId="41846"/>
    <cellStyle name="Примечание 2 3 4" xfId="41847"/>
    <cellStyle name="Примечание 2 3 4 10" xfId="41848"/>
    <cellStyle name="Примечание 2 3 4 11" xfId="41849"/>
    <cellStyle name="Примечание 2 3 4 12" xfId="41850"/>
    <cellStyle name="Примечание 2 3 4 13" xfId="41851"/>
    <cellStyle name="Примечание 2 3 4 14" xfId="41852"/>
    <cellStyle name="Примечание 2 3 4 15" xfId="41853"/>
    <cellStyle name="Примечание 2 3 4 2" xfId="41854"/>
    <cellStyle name="Примечание 2 3 4 2 10" xfId="41855"/>
    <cellStyle name="Примечание 2 3 4 2 11" xfId="41856"/>
    <cellStyle name="Примечание 2 3 4 2 12" xfId="41857"/>
    <cellStyle name="Примечание 2 3 4 2 13" xfId="41858"/>
    <cellStyle name="Примечание 2 3 4 2 14" xfId="41859"/>
    <cellStyle name="Примечание 2 3 4 2 2" xfId="41860"/>
    <cellStyle name="Примечание 2 3 4 2 2 10" xfId="41861"/>
    <cellStyle name="Примечание 2 3 4 2 2 2" xfId="41862"/>
    <cellStyle name="Примечание 2 3 4 2 2 2 2" xfId="41863"/>
    <cellStyle name="Примечание 2 3 4 2 2 2 3" xfId="41864"/>
    <cellStyle name="Примечание 2 3 4 2 2 2 4" xfId="41865"/>
    <cellStyle name="Примечание 2 3 4 2 2 2 5" xfId="41866"/>
    <cellStyle name="Примечание 2 3 4 2 2 2 6" xfId="41867"/>
    <cellStyle name="Примечание 2 3 4 2 2 2 7" xfId="41868"/>
    <cellStyle name="Примечание 2 3 4 2 2 3" xfId="41869"/>
    <cellStyle name="Примечание 2 3 4 2 2 3 2" xfId="41870"/>
    <cellStyle name="Примечание 2 3 4 2 2 3 3" xfId="41871"/>
    <cellStyle name="Примечание 2 3 4 2 2 3 4" xfId="41872"/>
    <cellStyle name="Примечание 2 3 4 2 2 3 5" xfId="41873"/>
    <cellStyle name="Примечание 2 3 4 2 2 3 6" xfId="41874"/>
    <cellStyle name="Примечание 2 3 4 2 2 3 7" xfId="41875"/>
    <cellStyle name="Примечание 2 3 4 2 2 4" xfId="41876"/>
    <cellStyle name="Примечание 2 3 4 2 2 5" xfId="41877"/>
    <cellStyle name="Примечание 2 3 4 2 2 6" xfId="41878"/>
    <cellStyle name="Примечание 2 3 4 2 2 7" xfId="41879"/>
    <cellStyle name="Примечание 2 3 4 2 2 8" xfId="41880"/>
    <cellStyle name="Примечание 2 3 4 2 2 9" xfId="41881"/>
    <cellStyle name="Примечание 2 3 4 2 3" xfId="41882"/>
    <cellStyle name="Примечание 2 3 4 2 3 2" xfId="41883"/>
    <cellStyle name="Примечание 2 3 4 2 3 3" xfId="41884"/>
    <cellStyle name="Примечание 2 3 4 2 3 4" xfId="41885"/>
    <cellStyle name="Примечание 2 3 4 2 3 5" xfId="41886"/>
    <cellStyle name="Примечание 2 3 4 2 3 6" xfId="41887"/>
    <cellStyle name="Примечание 2 3 4 2 3 7" xfId="41888"/>
    <cellStyle name="Примечание 2 3 4 2 4" xfId="41889"/>
    <cellStyle name="Примечание 2 3 4 2 4 2" xfId="41890"/>
    <cellStyle name="Примечание 2 3 4 2 4 3" xfId="41891"/>
    <cellStyle name="Примечание 2 3 4 2 4 4" xfId="41892"/>
    <cellStyle name="Примечание 2 3 4 2 4 5" xfId="41893"/>
    <cellStyle name="Примечание 2 3 4 2 4 6" xfId="41894"/>
    <cellStyle name="Примечание 2 3 4 2 4 7" xfId="41895"/>
    <cellStyle name="Примечание 2 3 4 2 5" xfId="41896"/>
    <cellStyle name="Примечание 2 3 4 2 6" xfId="41897"/>
    <cellStyle name="Примечание 2 3 4 2 7" xfId="41898"/>
    <cellStyle name="Примечание 2 3 4 2 8" xfId="41899"/>
    <cellStyle name="Примечание 2 3 4 2 9" xfId="41900"/>
    <cellStyle name="Примечание 2 3 4 3" xfId="41901"/>
    <cellStyle name="Примечание 2 3 4 3 10" xfId="41902"/>
    <cellStyle name="Примечание 2 3 4 3 11" xfId="41903"/>
    <cellStyle name="Примечание 2 3 4 3 12" xfId="41904"/>
    <cellStyle name="Примечание 2 3 4 3 13" xfId="41905"/>
    <cellStyle name="Примечание 2 3 4 3 14" xfId="41906"/>
    <cellStyle name="Примечание 2 3 4 3 2" xfId="41907"/>
    <cellStyle name="Примечание 2 3 4 3 2 10" xfId="41908"/>
    <cellStyle name="Примечание 2 3 4 3 2 2" xfId="41909"/>
    <cellStyle name="Примечание 2 3 4 3 2 2 2" xfId="41910"/>
    <cellStyle name="Примечание 2 3 4 3 2 2 3" xfId="41911"/>
    <cellStyle name="Примечание 2 3 4 3 2 2 4" xfId="41912"/>
    <cellStyle name="Примечание 2 3 4 3 2 2 5" xfId="41913"/>
    <cellStyle name="Примечание 2 3 4 3 2 2 6" xfId="41914"/>
    <cellStyle name="Примечание 2 3 4 3 2 2 7" xfId="41915"/>
    <cellStyle name="Примечание 2 3 4 3 2 3" xfId="41916"/>
    <cellStyle name="Примечание 2 3 4 3 2 3 2" xfId="41917"/>
    <cellStyle name="Примечание 2 3 4 3 2 3 3" xfId="41918"/>
    <cellStyle name="Примечание 2 3 4 3 2 3 4" xfId="41919"/>
    <cellStyle name="Примечание 2 3 4 3 2 3 5" xfId="41920"/>
    <cellStyle name="Примечание 2 3 4 3 2 3 6" xfId="41921"/>
    <cellStyle name="Примечание 2 3 4 3 2 3 7" xfId="41922"/>
    <cellStyle name="Примечание 2 3 4 3 2 4" xfId="41923"/>
    <cellStyle name="Примечание 2 3 4 3 2 5" xfId="41924"/>
    <cellStyle name="Примечание 2 3 4 3 2 6" xfId="41925"/>
    <cellStyle name="Примечание 2 3 4 3 2 7" xfId="41926"/>
    <cellStyle name="Примечание 2 3 4 3 2 8" xfId="41927"/>
    <cellStyle name="Примечание 2 3 4 3 2 9" xfId="41928"/>
    <cellStyle name="Примечание 2 3 4 3 3" xfId="41929"/>
    <cellStyle name="Примечание 2 3 4 3 3 2" xfId="41930"/>
    <cellStyle name="Примечание 2 3 4 3 3 3" xfId="41931"/>
    <cellStyle name="Примечание 2 3 4 3 3 4" xfId="41932"/>
    <cellStyle name="Примечание 2 3 4 3 3 5" xfId="41933"/>
    <cellStyle name="Примечание 2 3 4 3 3 6" xfId="41934"/>
    <cellStyle name="Примечание 2 3 4 3 3 7" xfId="41935"/>
    <cellStyle name="Примечание 2 3 4 3 4" xfId="41936"/>
    <cellStyle name="Примечание 2 3 4 3 4 2" xfId="41937"/>
    <cellStyle name="Примечание 2 3 4 3 4 3" xfId="41938"/>
    <cellStyle name="Примечание 2 3 4 3 4 4" xfId="41939"/>
    <cellStyle name="Примечание 2 3 4 3 4 5" xfId="41940"/>
    <cellStyle name="Примечание 2 3 4 3 4 6" xfId="41941"/>
    <cellStyle name="Примечание 2 3 4 3 4 7" xfId="41942"/>
    <cellStyle name="Примечание 2 3 4 3 5" xfId="41943"/>
    <cellStyle name="Примечание 2 3 4 3 6" xfId="41944"/>
    <cellStyle name="Примечание 2 3 4 3 7" xfId="41945"/>
    <cellStyle name="Примечание 2 3 4 3 8" xfId="41946"/>
    <cellStyle name="Примечание 2 3 4 3 9" xfId="41947"/>
    <cellStyle name="Примечание 2 3 4 4" xfId="41948"/>
    <cellStyle name="Примечание 2 3 4 4 10" xfId="41949"/>
    <cellStyle name="Примечание 2 3 4 4 11" xfId="41950"/>
    <cellStyle name="Примечание 2 3 4 4 12" xfId="41951"/>
    <cellStyle name="Примечание 2 3 4 4 13" xfId="41952"/>
    <cellStyle name="Примечание 2 3 4 4 14" xfId="41953"/>
    <cellStyle name="Примечание 2 3 4 4 2" xfId="41954"/>
    <cellStyle name="Примечание 2 3 4 4 2 10" xfId="41955"/>
    <cellStyle name="Примечание 2 3 4 4 2 2" xfId="41956"/>
    <cellStyle name="Примечание 2 3 4 4 2 2 2" xfId="41957"/>
    <cellStyle name="Примечание 2 3 4 4 2 2 3" xfId="41958"/>
    <cellStyle name="Примечание 2 3 4 4 2 2 4" xfId="41959"/>
    <cellStyle name="Примечание 2 3 4 4 2 2 5" xfId="41960"/>
    <cellStyle name="Примечание 2 3 4 4 2 2 6" xfId="41961"/>
    <cellStyle name="Примечание 2 3 4 4 2 2 7" xfId="41962"/>
    <cellStyle name="Примечание 2 3 4 4 2 3" xfId="41963"/>
    <cellStyle name="Примечание 2 3 4 4 2 3 2" xfId="41964"/>
    <cellStyle name="Примечание 2 3 4 4 2 3 3" xfId="41965"/>
    <cellStyle name="Примечание 2 3 4 4 2 3 4" xfId="41966"/>
    <cellStyle name="Примечание 2 3 4 4 2 3 5" xfId="41967"/>
    <cellStyle name="Примечание 2 3 4 4 2 3 6" xfId="41968"/>
    <cellStyle name="Примечание 2 3 4 4 2 3 7" xfId="41969"/>
    <cellStyle name="Примечание 2 3 4 4 2 4" xfId="41970"/>
    <cellStyle name="Примечание 2 3 4 4 2 5" xfId="41971"/>
    <cellStyle name="Примечание 2 3 4 4 2 6" xfId="41972"/>
    <cellStyle name="Примечание 2 3 4 4 2 7" xfId="41973"/>
    <cellStyle name="Примечание 2 3 4 4 2 8" xfId="41974"/>
    <cellStyle name="Примечание 2 3 4 4 2 9" xfId="41975"/>
    <cellStyle name="Примечание 2 3 4 4 3" xfId="41976"/>
    <cellStyle name="Примечание 2 3 4 4 3 2" xfId="41977"/>
    <cellStyle name="Примечание 2 3 4 4 3 3" xfId="41978"/>
    <cellStyle name="Примечание 2 3 4 4 3 4" xfId="41979"/>
    <cellStyle name="Примечание 2 3 4 4 3 5" xfId="41980"/>
    <cellStyle name="Примечание 2 3 4 4 3 6" xfId="41981"/>
    <cellStyle name="Примечание 2 3 4 4 3 7" xfId="41982"/>
    <cellStyle name="Примечание 2 3 4 4 4" xfId="41983"/>
    <cellStyle name="Примечание 2 3 4 4 4 2" xfId="41984"/>
    <cellStyle name="Примечание 2 3 4 4 4 3" xfId="41985"/>
    <cellStyle name="Примечание 2 3 4 4 4 4" xfId="41986"/>
    <cellStyle name="Примечание 2 3 4 4 4 5" xfId="41987"/>
    <cellStyle name="Примечание 2 3 4 4 4 6" xfId="41988"/>
    <cellStyle name="Примечание 2 3 4 4 4 7" xfId="41989"/>
    <cellStyle name="Примечание 2 3 4 4 5" xfId="41990"/>
    <cellStyle name="Примечание 2 3 4 4 6" xfId="41991"/>
    <cellStyle name="Примечание 2 3 4 4 7" xfId="41992"/>
    <cellStyle name="Примечание 2 3 4 4 8" xfId="41993"/>
    <cellStyle name="Примечание 2 3 4 4 9" xfId="41994"/>
    <cellStyle name="Примечание 2 3 4 5" xfId="41995"/>
    <cellStyle name="Примечание 2 3 4 5 10" xfId="41996"/>
    <cellStyle name="Примечание 2 3 4 5 11" xfId="41997"/>
    <cellStyle name="Примечание 2 3 4 5 12" xfId="41998"/>
    <cellStyle name="Примечание 2 3 4 5 13" xfId="41999"/>
    <cellStyle name="Примечание 2 3 4 5 14" xfId="42000"/>
    <cellStyle name="Примечание 2 3 4 5 2" xfId="42001"/>
    <cellStyle name="Примечание 2 3 4 5 2 10" xfId="42002"/>
    <cellStyle name="Примечание 2 3 4 5 2 2" xfId="42003"/>
    <cellStyle name="Примечание 2 3 4 5 2 2 2" xfId="42004"/>
    <cellStyle name="Примечание 2 3 4 5 2 2 3" xfId="42005"/>
    <cellStyle name="Примечание 2 3 4 5 2 2 4" xfId="42006"/>
    <cellStyle name="Примечание 2 3 4 5 2 2 5" xfId="42007"/>
    <cellStyle name="Примечание 2 3 4 5 2 2 6" xfId="42008"/>
    <cellStyle name="Примечание 2 3 4 5 2 2 7" xfId="42009"/>
    <cellStyle name="Примечание 2 3 4 5 2 3" xfId="42010"/>
    <cellStyle name="Примечание 2 3 4 5 2 3 2" xfId="42011"/>
    <cellStyle name="Примечание 2 3 4 5 2 3 3" xfId="42012"/>
    <cellStyle name="Примечание 2 3 4 5 2 3 4" xfId="42013"/>
    <cellStyle name="Примечание 2 3 4 5 2 3 5" xfId="42014"/>
    <cellStyle name="Примечание 2 3 4 5 2 3 6" xfId="42015"/>
    <cellStyle name="Примечание 2 3 4 5 2 3 7" xfId="42016"/>
    <cellStyle name="Примечание 2 3 4 5 2 4" xfId="42017"/>
    <cellStyle name="Примечание 2 3 4 5 2 5" xfId="42018"/>
    <cellStyle name="Примечание 2 3 4 5 2 6" xfId="42019"/>
    <cellStyle name="Примечание 2 3 4 5 2 7" xfId="42020"/>
    <cellStyle name="Примечание 2 3 4 5 2 8" xfId="42021"/>
    <cellStyle name="Примечание 2 3 4 5 2 9" xfId="42022"/>
    <cellStyle name="Примечание 2 3 4 5 3" xfId="42023"/>
    <cellStyle name="Примечание 2 3 4 5 3 2" xfId="42024"/>
    <cellStyle name="Примечание 2 3 4 5 3 3" xfId="42025"/>
    <cellStyle name="Примечание 2 3 4 5 3 4" xfId="42026"/>
    <cellStyle name="Примечание 2 3 4 5 3 5" xfId="42027"/>
    <cellStyle name="Примечание 2 3 4 5 3 6" xfId="42028"/>
    <cellStyle name="Примечание 2 3 4 5 3 7" xfId="42029"/>
    <cellStyle name="Примечание 2 3 4 5 4" xfId="42030"/>
    <cellStyle name="Примечание 2 3 4 5 4 2" xfId="42031"/>
    <cellStyle name="Примечание 2 3 4 5 4 3" xfId="42032"/>
    <cellStyle name="Примечание 2 3 4 5 4 4" xfId="42033"/>
    <cellStyle name="Примечание 2 3 4 5 4 5" xfId="42034"/>
    <cellStyle name="Примечание 2 3 4 5 4 6" xfId="42035"/>
    <cellStyle name="Примечание 2 3 4 5 4 7" xfId="42036"/>
    <cellStyle name="Примечание 2 3 4 5 5" xfId="42037"/>
    <cellStyle name="Примечание 2 3 4 5 6" xfId="42038"/>
    <cellStyle name="Примечание 2 3 4 5 7" xfId="42039"/>
    <cellStyle name="Примечание 2 3 4 5 8" xfId="42040"/>
    <cellStyle name="Примечание 2 3 4 5 9" xfId="42041"/>
    <cellStyle name="Примечание 2 3 4 6" xfId="42042"/>
    <cellStyle name="Примечание 2 3 4 6 10" xfId="42043"/>
    <cellStyle name="Примечание 2 3 4 6 2" xfId="42044"/>
    <cellStyle name="Примечание 2 3 4 6 2 2" xfId="42045"/>
    <cellStyle name="Примечание 2 3 4 6 2 3" xfId="42046"/>
    <cellStyle name="Примечание 2 3 4 6 2 4" xfId="42047"/>
    <cellStyle name="Примечание 2 3 4 6 2 5" xfId="42048"/>
    <cellStyle name="Примечание 2 3 4 6 2 6" xfId="42049"/>
    <cellStyle name="Примечание 2 3 4 6 2 7" xfId="42050"/>
    <cellStyle name="Примечание 2 3 4 6 3" xfId="42051"/>
    <cellStyle name="Примечание 2 3 4 6 3 2" xfId="42052"/>
    <cellStyle name="Примечание 2 3 4 6 3 3" xfId="42053"/>
    <cellStyle name="Примечание 2 3 4 6 3 4" xfId="42054"/>
    <cellStyle name="Примечание 2 3 4 6 3 5" xfId="42055"/>
    <cellStyle name="Примечание 2 3 4 6 3 6" xfId="42056"/>
    <cellStyle name="Примечание 2 3 4 6 3 7" xfId="42057"/>
    <cellStyle name="Примечание 2 3 4 6 4" xfId="42058"/>
    <cellStyle name="Примечание 2 3 4 6 5" xfId="42059"/>
    <cellStyle name="Примечание 2 3 4 6 6" xfId="42060"/>
    <cellStyle name="Примечание 2 3 4 6 7" xfId="42061"/>
    <cellStyle name="Примечание 2 3 4 6 8" xfId="42062"/>
    <cellStyle name="Примечание 2 3 4 6 9" xfId="42063"/>
    <cellStyle name="Примечание 2 3 4 7" xfId="42064"/>
    <cellStyle name="Примечание 2 3 4 7 2" xfId="42065"/>
    <cellStyle name="Примечание 2 3 4 7 3" xfId="42066"/>
    <cellStyle name="Примечание 2 3 4 7 4" xfId="42067"/>
    <cellStyle name="Примечание 2 3 4 7 5" xfId="42068"/>
    <cellStyle name="Примечание 2 3 4 7 6" xfId="42069"/>
    <cellStyle name="Примечание 2 3 4 7 7" xfId="42070"/>
    <cellStyle name="Примечание 2 3 4 8" xfId="42071"/>
    <cellStyle name="Примечание 2 3 4 8 2" xfId="42072"/>
    <cellStyle name="Примечание 2 3 4 8 3" xfId="42073"/>
    <cellStyle name="Примечание 2 3 4 8 4" xfId="42074"/>
    <cellStyle name="Примечание 2 3 4 8 5" xfId="42075"/>
    <cellStyle name="Примечание 2 3 4 8 6" xfId="42076"/>
    <cellStyle name="Примечание 2 3 4 8 7" xfId="42077"/>
    <cellStyle name="Примечание 2 3 4 9" xfId="42078"/>
    <cellStyle name="Примечание 2 3 5" xfId="42079"/>
    <cellStyle name="Примечание 2 3 5 10" xfId="42080"/>
    <cellStyle name="Примечание 2 3 5 11" xfId="42081"/>
    <cellStyle name="Примечание 2 3 5 12" xfId="42082"/>
    <cellStyle name="Примечание 2 3 5 13" xfId="42083"/>
    <cellStyle name="Примечание 2 3 5 14" xfId="42084"/>
    <cellStyle name="Примечание 2 3 5 2" xfId="42085"/>
    <cellStyle name="Примечание 2 3 5 2 10" xfId="42086"/>
    <cellStyle name="Примечание 2 3 5 2 2" xfId="42087"/>
    <cellStyle name="Примечание 2 3 5 2 2 2" xfId="42088"/>
    <cellStyle name="Примечание 2 3 5 2 2 3" xfId="42089"/>
    <cellStyle name="Примечание 2 3 5 2 2 4" xfId="42090"/>
    <cellStyle name="Примечание 2 3 5 2 2 5" xfId="42091"/>
    <cellStyle name="Примечание 2 3 5 2 2 6" xfId="42092"/>
    <cellStyle name="Примечание 2 3 5 2 2 7" xfId="42093"/>
    <cellStyle name="Примечание 2 3 5 2 3" xfId="42094"/>
    <cellStyle name="Примечание 2 3 5 2 3 2" xfId="42095"/>
    <cellStyle name="Примечание 2 3 5 2 3 3" xfId="42096"/>
    <cellStyle name="Примечание 2 3 5 2 3 4" xfId="42097"/>
    <cellStyle name="Примечание 2 3 5 2 3 5" xfId="42098"/>
    <cellStyle name="Примечание 2 3 5 2 3 6" xfId="42099"/>
    <cellStyle name="Примечание 2 3 5 2 3 7" xfId="42100"/>
    <cellStyle name="Примечание 2 3 5 2 4" xfId="42101"/>
    <cellStyle name="Примечание 2 3 5 2 5" xfId="42102"/>
    <cellStyle name="Примечание 2 3 5 2 6" xfId="42103"/>
    <cellStyle name="Примечание 2 3 5 2 7" xfId="42104"/>
    <cellStyle name="Примечание 2 3 5 2 8" xfId="42105"/>
    <cellStyle name="Примечание 2 3 5 2 9" xfId="42106"/>
    <cellStyle name="Примечание 2 3 5 3" xfId="42107"/>
    <cellStyle name="Примечание 2 3 5 3 2" xfId="42108"/>
    <cellStyle name="Примечание 2 3 5 3 3" xfId="42109"/>
    <cellStyle name="Примечание 2 3 5 3 4" xfId="42110"/>
    <cellStyle name="Примечание 2 3 5 3 5" xfId="42111"/>
    <cellStyle name="Примечание 2 3 5 3 6" xfId="42112"/>
    <cellStyle name="Примечание 2 3 5 3 7" xfId="42113"/>
    <cellStyle name="Примечание 2 3 5 4" xfId="42114"/>
    <cellStyle name="Примечание 2 3 5 4 2" xfId="42115"/>
    <cellStyle name="Примечание 2 3 5 4 3" xfId="42116"/>
    <cellStyle name="Примечание 2 3 5 4 4" xfId="42117"/>
    <cellStyle name="Примечание 2 3 5 4 5" xfId="42118"/>
    <cellStyle name="Примечание 2 3 5 4 6" xfId="42119"/>
    <cellStyle name="Примечание 2 3 5 4 7" xfId="42120"/>
    <cellStyle name="Примечание 2 3 5 5" xfId="42121"/>
    <cellStyle name="Примечание 2 3 5 6" xfId="42122"/>
    <cellStyle name="Примечание 2 3 5 7" xfId="42123"/>
    <cellStyle name="Примечание 2 3 5 8" xfId="42124"/>
    <cellStyle name="Примечание 2 3 5 9" xfId="42125"/>
    <cellStyle name="Примечание 2 3 6" xfId="42126"/>
    <cellStyle name="Примечание 2 3 6 10" xfId="42127"/>
    <cellStyle name="Примечание 2 3 6 2" xfId="42128"/>
    <cellStyle name="Примечание 2 3 6 2 2" xfId="42129"/>
    <cellStyle name="Примечание 2 3 6 2 3" xfId="42130"/>
    <cellStyle name="Примечание 2 3 6 2 4" xfId="42131"/>
    <cellStyle name="Примечание 2 3 6 2 5" xfId="42132"/>
    <cellStyle name="Примечание 2 3 6 2 6" xfId="42133"/>
    <cellStyle name="Примечание 2 3 6 2 7" xfId="42134"/>
    <cellStyle name="Примечание 2 3 6 3" xfId="42135"/>
    <cellStyle name="Примечание 2 3 6 3 2" xfId="42136"/>
    <cellStyle name="Примечание 2 3 6 3 3" xfId="42137"/>
    <cellStyle name="Примечание 2 3 6 3 4" xfId="42138"/>
    <cellStyle name="Примечание 2 3 6 3 5" xfId="42139"/>
    <cellStyle name="Примечание 2 3 6 3 6" xfId="42140"/>
    <cellStyle name="Примечание 2 3 6 3 7" xfId="42141"/>
    <cellStyle name="Примечание 2 3 6 4" xfId="42142"/>
    <cellStyle name="Примечание 2 3 6 5" xfId="42143"/>
    <cellStyle name="Примечание 2 3 6 6" xfId="42144"/>
    <cellStyle name="Примечание 2 3 6 7" xfId="42145"/>
    <cellStyle name="Примечание 2 3 6 8" xfId="42146"/>
    <cellStyle name="Примечание 2 3 6 9" xfId="42147"/>
    <cellStyle name="Примечание 2 3 7" xfId="42148"/>
    <cellStyle name="Примечание 2 3 8" xfId="42149"/>
    <cellStyle name="Примечание 2 3 9" xfId="42150"/>
    <cellStyle name="Примечание 2 4" xfId="42151"/>
    <cellStyle name="Примечание 2 4 2" xfId="42152"/>
    <cellStyle name="Примечание 2 4 2 10" xfId="42153"/>
    <cellStyle name="Примечание 2 4 2 11" xfId="42154"/>
    <cellStyle name="Примечание 2 4 2 12" xfId="42155"/>
    <cellStyle name="Примечание 2 4 2 13" xfId="42156"/>
    <cellStyle name="Примечание 2 4 2 14" xfId="42157"/>
    <cellStyle name="Примечание 2 4 2 15" xfId="42158"/>
    <cellStyle name="Примечание 2 4 2 16" xfId="42159"/>
    <cellStyle name="Примечание 2 4 2 17" xfId="42160"/>
    <cellStyle name="Примечание 2 4 2 2" xfId="42161"/>
    <cellStyle name="Примечание 2 4 2 2 10" xfId="42162"/>
    <cellStyle name="Примечание 2 4 2 2 11" xfId="42163"/>
    <cellStyle name="Примечание 2 4 2 2 12" xfId="42164"/>
    <cellStyle name="Примечание 2 4 2 2 13" xfId="42165"/>
    <cellStyle name="Примечание 2 4 2 2 14" xfId="42166"/>
    <cellStyle name="Примечание 2 4 2 2 2" xfId="42167"/>
    <cellStyle name="Примечание 2 4 2 2 2 10" xfId="42168"/>
    <cellStyle name="Примечание 2 4 2 2 2 2" xfId="42169"/>
    <cellStyle name="Примечание 2 4 2 2 2 2 2" xfId="42170"/>
    <cellStyle name="Примечание 2 4 2 2 2 2 3" xfId="42171"/>
    <cellStyle name="Примечание 2 4 2 2 2 2 4" xfId="42172"/>
    <cellStyle name="Примечание 2 4 2 2 2 2 5" xfId="42173"/>
    <cellStyle name="Примечание 2 4 2 2 2 2 6" xfId="42174"/>
    <cellStyle name="Примечание 2 4 2 2 2 2 7" xfId="42175"/>
    <cellStyle name="Примечание 2 4 2 2 2 3" xfId="42176"/>
    <cellStyle name="Примечание 2 4 2 2 2 3 2" xfId="42177"/>
    <cellStyle name="Примечание 2 4 2 2 2 3 3" xfId="42178"/>
    <cellStyle name="Примечание 2 4 2 2 2 3 4" xfId="42179"/>
    <cellStyle name="Примечание 2 4 2 2 2 3 5" xfId="42180"/>
    <cellStyle name="Примечание 2 4 2 2 2 3 6" xfId="42181"/>
    <cellStyle name="Примечание 2 4 2 2 2 3 7" xfId="42182"/>
    <cellStyle name="Примечание 2 4 2 2 2 4" xfId="42183"/>
    <cellStyle name="Примечание 2 4 2 2 2 5" xfId="42184"/>
    <cellStyle name="Примечание 2 4 2 2 2 6" xfId="42185"/>
    <cellStyle name="Примечание 2 4 2 2 2 7" xfId="42186"/>
    <cellStyle name="Примечание 2 4 2 2 2 8" xfId="42187"/>
    <cellStyle name="Примечание 2 4 2 2 2 9" xfId="42188"/>
    <cellStyle name="Примечание 2 4 2 2 3" xfId="42189"/>
    <cellStyle name="Примечание 2 4 2 2 3 2" xfId="42190"/>
    <cellStyle name="Примечание 2 4 2 2 3 3" xfId="42191"/>
    <cellStyle name="Примечание 2 4 2 2 3 4" xfId="42192"/>
    <cellStyle name="Примечание 2 4 2 2 3 5" xfId="42193"/>
    <cellStyle name="Примечание 2 4 2 2 3 6" xfId="42194"/>
    <cellStyle name="Примечание 2 4 2 2 3 7" xfId="42195"/>
    <cellStyle name="Примечание 2 4 2 2 4" xfId="42196"/>
    <cellStyle name="Примечание 2 4 2 2 4 2" xfId="42197"/>
    <cellStyle name="Примечание 2 4 2 2 4 3" xfId="42198"/>
    <cellStyle name="Примечание 2 4 2 2 4 4" xfId="42199"/>
    <cellStyle name="Примечание 2 4 2 2 4 5" xfId="42200"/>
    <cellStyle name="Примечание 2 4 2 2 4 6" xfId="42201"/>
    <cellStyle name="Примечание 2 4 2 2 4 7" xfId="42202"/>
    <cellStyle name="Примечание 2 4 2 2 5" xfId="42203"/>
    <cellStyle name="Примечание 2 4 2 2 6" xfId="42204"/>
    <cellStyle name="Примечание 2 4 2 2 7" xfId="42205"/>
    <cellStyle name="Примечание 2 4 2 2 8" xfId="42206"/>
    <cellStyle name="Примечание 2 4 2 2 9" xfId="42207"/>
    <cellStyle name="Примечание 2 4 2 3" xfId="42208"/>
    <cellStyle name="Примечание 2 4 2 3 10" xfId="42209"/>
    <cellStyle name="Примечание 2 4 2 3 11" xfId="42210"/>
    <cellStyle name="Примечание 2 4 2 3 12" xfId="42211"/>
    <cellStyle name="Примечание 2 4 2 3 13" xfId="42212"/>
    <cellStyle name="Примечание 2 4 2 3 14" xfId="42213"/>
    <cellStyle name="Примечание 2 4 2 3 2" xfId="42214"/>
    <cellStyle name="Примечание 2 4 2 3 2 10" xfId="42215"/>
    <cellStyle name="Примечание 2 4 2 3 2 2" xfId="42216"/>
    <cellStyle name="Примечание 2 4 2 3 2 2 2" xfId="42217"/>
    <cellStyle name="Примечание 2 4 2 3 2 2 3" xfId="42218"/>
    <cellStyle name="Примечание 2 4 2 3 2 2 4" xfId="42219"/>
    <cellStyle name="Примечание 2 4 2 3 2 2 5" xfId="42220"/>
    <cellStyle name="Примечание 2 4 2 3 2 2 6" xfId="42221"/>
    <cellStyle name="Примечание 2 4 2 3 2 2 7" xfId="42222"/>
    <cellStyle name="Примечание 2 4 2 3 2 3" xfId="42223"/>
    <cellStyle name="Примечание 2 4 2 3 2 3 2" xfId="42224"/>
    <cellStyle name="Примечание 2 4 2 3 2 3 3" xfId="42225"/>
    <cellStyle name="Примечание 2 4 2 3 2 3 4" xfId="42226"/>
    <cellStyle name="Примечание 2 4 2 3 2 3 5" xfId="42227"/>
    <cellStyle name="Примечание 2 4 2 3 2 3 6" xfId="42228"/>
    <cellStyle name="Примечание 2 4 2 3 2 3 7" xfId="42229"/>
    <cellStyle name="Примечание 2 4 2 3 2 4" xfId="42230"/>
    <cellStyle name="Примечание 2 4 2 3 2 5" xfId="42231"/>
    <cellStyle name="Примечание 2 4 2 3 2 6" xfId="42232"/>
    <cellStyle name="Примечание 2 4 2 3 2 7" xfId="42233"/>
    <cellStyle name="Примечание 2 4 2 3 2 8" xfId="42234"/>
    <cellStyle name="Примечание 2 4 2 3 2 9" xfId="42235"/>
    <cellStyle name="Примечание 2 4 2 3 3" xfId="42236"/>
    <cellStyle name="Примечание 2 4 2 3 3 2" xfId="42237"/>
    <cellStyle name="Примечание 2 4 2 3 3 3" xfId="42238"/>
    <cellStyle name="Примечание 2 4 2 3 3 4" xfId="42239"/>
    <cellStyle name="Примечание 2 4 2 3 3 5" xfId="42240"/>
    <cellStyle name="Примечание 2 4 2 3 3 6" xfId="42241"/>
    <cellStyle name="Примечание 2 4 2 3 3 7" xfId="42242"/>
    <cellStyle name="Примечание 2 4 2 3 4" xfId="42243"/>
    <cellStyle name="Примечание 2 4 2 3 4 2" xfId="42244"/>
    <cellStyle name="Примечание 2 4 2 3 4 3" xfId="42245"/>
    <cellStyle name="Примечание 2 4 2 3 4 4" xfId="42246"/>
    <cellStyle name="Примечание 2 4 2 3 4 5" xfId="42247"/>
    <cellStyle name="Примечание 2 4 2 3 4 6" xfId="42248"/>
    <cellStyle name="Примечание 2 4 2 3 4 7" xfId="42249"/>
    <cellStyle name="Примечание 2 4 2 3 5" xfId="42250"/>
    <cellStyle name="Примечание 2 4 2 3 6" xfId="42251"/>
    <cellStyle name="Примечание 2 4 2 3 7" xfId="42252"/>
    <cellStyle name="Примечание 2 4 2 3 8" xfId="42253"/>
    <cellStyle name="Примечание 2 4 2 3 9" xfId="42254"/>
    <cellStyle name="Примечание 2 4 2 4" xfId="42255"/>
    <cellStyle name="Примечание 2 4 2 4 10" xfId="42256"/>
    <cellStyle name="Примечание 2 4 2 4 11" xfId="42257"/>
    <cellStyle name="Примечание 2 4 2 4 12" xfId="42258"/>
    <cellStyle name="Примечание 2 4 2 4 13" xfId="42259"/>
    <cellStyle name="Примечание 2 4 2 4 14" xfId="42260"/>
    <cellStyle name="Примечание 2 4 2 4 2" xfId="42261"/>
    <cellStyle name="Примечание 2 4 2 4 2 10" xfId="42262"/>
    <cellStyle name="Примечание 2 4 2 4 2 2" xfId="42263"/>
    <cellStyle name="Примечание 2 4 2 4 2 2 2" xfId="42264"/>
    <cellStyle name="Примечание 2 4 2 4 2 2 3" xfId="42265"/>
    <cellStyle name="Примечание 2 4 2 4 2 2 4" xfId="42266"/>
    <cellStyle name="Примечание 2 4 2 4 2 2 5" xfId="42267"/>
    <cellStyle name="Примечание 2 4 2 4 2 2 6" xfId="42268"/>
    <cellStyle name="Примечание 2 4 2 4 2 2 7" xfId="42269"/>
    <cellStyle name="Примечание 2 4 2 4 2 3" xfId="42270"/>
    <cellStyle name="Примечание 2 4 2 4 2 3 2" xfId="42271"/>
    <cellStyle name="Примечание 2 4 2 4 2 3 3" xfId="42272"/>
    <cellStyle name="Примечание 2 4 2 4 2 3 4" xfId="42273"/>
    <cellStyle name="Примечание 2 4 2 4 2 3 5" xfId="42274"/>
    <cellStyle name="Примечание 2 4 2 4 2 3 6" xfId="42275"/>
    <cellStyle name="Примечание 2 4 2 4 2 3 7" xfId="42276"/>
    <cellStyle name="Примечание 2 4 2 4 2 4" xfId="42277"/>
    <cellStyle name="Примечание 2 4 2 4 2 5" xfId="42278"/>
    <cellStyle name="Примечание 2 4 2 4 2 6" xfId="42279"/>
    <cellStyle name="Примечание 2 4 2 4 2 7" xfId="42280"/>
    <cellStyle name="Примечание 2 4 2 4 2 8" xfId="42281"/>
    <cellStyle name="Примечание 2 4 2 4 2 9" xfId="42282"/>
    <cellStyle name="Примечание 2 4 2 4 3" xfId="42283"/>
    <cellStyle name="Примечание 2 4 2 4 3 2" xfId="42284"/>
    <cellStyle name="Примечание 2 4 2 4 3 3" xfId="42285"/>
    <cellStyle name="Примечание 2 4 2 4 3 4" xfId="42286"/>
    <cellStyle name="Примечание 2 4 2 4 3 5" xfId="42287"/>
    <cellStyle name="Примечание 2 4 2 4 3 6" xfId="42288"/>
    <cellStyle name="Примечание 2 4 2 4 3 7" xfId="42289"/>
    <cellStyle name="Примечание 2 4 2 4 4" xfId="42290"/>
    <cellStyle name="Примечание 2 4 2 4 4 2" xfId="42291"/>
    <cellStyle name="Примечание 2 4 2 4 4 3" xfId="42292"/>
    <cellStyle name="Примечание 2 4 2 4 4 4" xfId="42293"/>
    <cellStyle name="Примечание 2 4 2 4 4 5" xfId="42294"/>
    <cellStyle name="Примечание 2 4 2 4 4 6" xfId="42295"/>
    <cellStyle name="Примечание 2 4 2 4 4 7" xfId="42296"/>
    <cellStyle name="Примечание 2 4 2 4 5" xfId="42297"/>
    <cellStyle name="Примечание 2 4 2 4 6" xfId="42298"/>
    <cellStyle name="Примечание 2 4 2 4 7" xfId="42299"/>
    <cellStyle name="Примечание 2 4 2 4 8" xfId="42300"/>
    <cellStyle name="Примечание 2 4 2 4 9" xfId="42301"/>
    <cellStyle name="Примечание 2 4 2 5" xfId="42302"/>
    <cellStyle name="Примечание 2 4 2 5 10" xfId="42303"/>
    <cellStyle name="Примечание 2 4 2 5 11" xfId="42304"/>
    <cellStyle name="Примечание 2 4 2 5 12" xfId="42305"/>
    <cellStyle name="Примечание 2 4 2 5 13" xfId="42306"/>
    <cellStyle name="Примечание 2 4 2 5 14" xfId="42307"/>
    <cellStyle name="Примечание 2 4 2 5 2" xfId="42308"/>
    <cellStyle name="Примечание 2 4 2 5 2 10" xfId="42309"/>
    <cellStyle name="Примечание 2 4 2 5 2 2" xfId="42310"/>
    <cellStyle name="Примечание 2 4 2 5 2 2 2" xfId="42311"/>
    <cellStyle name="Примечание 2 4 2 5 2 2 3" xfId="42312"/>
    <cellStyle name="Примечание 2 4 2 5 2 2 4" xfId="42313"/>
    <cellStyle name="Примечание 2 4 2 5 2 2 5" xfId="42314"/>
    <cellStyle name="Примечание 2 4 2 5 2 2 6" xfId="42315"/>
    <cellStyle name="Примечание 2 4 2 5 2 2 7" xfId="42316"/>
    <cellStyle name="Примечание 2 4 2 5 2 3" xfId="42317"/>
    <cellStyle name="Примечание 2 4 2 5 2 3 2" xfId="42318"/>
    <cellStyle name="Примечание 2 4 2 5 2 3 3" xfId="42319"/>
    <cellStyle name="Примечание 2 4 2 5 2 3 4" xfId="42320"/>
    <cellStyle name="Примечание 2 4 2 5 2 3 5" xfId="42321"/>
    <cellStyle name="Примечание 2 4 2 5 2 3 6" xfId="42322"/>
    <cellStyle name="Примечание 2 4 2 5 2 3 7" xfId="42323"/>
    <cellStyle name="Примечание 2 4 2 5 2 4" xfId="42324"/>
    <cellStyle name="Примечание 2 4 2 5 2 5" xfId="42325"/>
    <cellStyle name="Примечание 2 4 2 5 2 6" xfId="42326"/>
    <cellStyle name="Примечание 2 4 2 5 2 7" xfId="42327"/>
    <cellStyle name="Примечание 2 4 2 5 2 8" xfId="42328"/>
    <cellStyle name="Примечание 2 4 2 5 2 9" xfId="42329"/>
    <cellStyle name="Примечание 2 4 2 5 3" xfId="42330"/>
    <cellStyle name="Примечание 2 4 2 5 3 2" xfId="42331"/>
    <cellStyle name="Примечание 2 4 2 5 3 3" xfId="42332"/>
    <cellStyle name="Примечание 2 4 2 5 3 4" xfId="42333"/>
    <cellStyle name="Примечание 2 4 2 5 3 5" xfId="42334"/>
    <cellStyle name="Примечание 2 4 2 5 3 6" xfId="42335"/>
    <cellStyle name="Примечание 2 4 2 5 3 7" xfId="42336"/>
    <cellStyle name="Примечание 2 4 2 5 4" xfId="42337"/>
    <cellStyle name="Примечание 2 4 2 5 4 2" xfId="42338"/>
    <cellStyle name="Примечание 2 4 2 5 4 3" xfId="42339"/>
    <cellStyle name="Примечание 2 4 2 5 4 4" xfId="42340"/>
    <cellStyle name="Примечание 2 4 2 5 4 5" xfId="42341"/>
    <cellStyle name="Примечание 2 4 2 5 4 6" xfId="42342"/>
    <cellStyle name="Примечание 2 4 2 5 4 7" xfId="42343"/>
    <cellStyle name="Примечание 2 4 2 5 5" xfId="42344"/>
    <cellStyle name="Примечание 2 4 2 5 6" xfId="42345"/>
    <cellStyle name="Примечание 2 4 2 5 7" xfId="42346"/>
    <cellStyle name="Примечание 2 4 2 5 8" xfId="42347"/>
    <cellStyle name="Примечание 2 4 2 5 9" xfId="42348"/>
    <cellStyle name="Примечание 2 4 2 6" xfId="42349"/>
    <cellStyle name="Примечание 2 4 2 6 10" xfId="42350"/>
    <cellStyle name="Примечание 2 4 2 6 2" xfId="42351"/>
    <cellStyle name="Примечание 2 4 2 6 2 2" xfId="42352"/>
    <cellStyle name="Примечание 2 4 2 6 2 3" xfId="42353"/>
    <cellStyle name="Примечание 2 4 2 6 2 4" xfId="42354"/>
    <cellStyle name="Примечание 2 4 2 6 2 5" xfId="42355"/>
    <cellStyle name="Примечание 2 4 2 6 2 6" xfId="42356"/>
    <cellStyle name="Примечание 2 4 2 6 2 7" xfId="42357"/>
    <cellStyle name="Примечание 2 4 2 6 3" xfId="42358"/>
    <cellStyle name="Примечание 2 4 2 6 3 2" xfId="42359"/>
    <cellStyle name="Примечание 2 4 2 6 3 3" xfId="42360"/>
    <cellStyle name="Примечание 2 4 2 6 3 4" xfId="42361"/>
    <cellStyle name="Примечание 2 4 2 6 3 5" xfId="42362"/>
    <cellStyle name="Примечание 2 4 2 6 3 6" xfId="42363"/>
    <cellStyle name="Примечание 2 4 2 6 3 7" xfId="42364"/>
    <cellStyle name="Примечание 2 4 2 6 4" xfId="42365"/>
    <cellStyle name="Примечание 2 4 2 6 5" xfId="42366"/>
    <cellStyle name="Примечание 2 4 2 6 6" xfId="42367"/>
    <cellStyle name="Примечание 2 4 2 6 7" xfId="42368"/>
    <cellStyle name="Примечание 2 4 2 6 8" xfId="42369"/>
    <cellStyle name="Примечание 2 4 2 6 9" xfId="42370"/>
    <cellStyle name="Примечание 2 4 2 7" xfId="42371"/>
    <cellStyle name="Примечание 2 4 2 7 2" xfId="42372"/>
    <cellStyle name="Примечание 2 4 2 7 3" xfId="42373"/>
    <cellStyle name="Примечание 2 4 2 7 4" xfId="42374"/>
    <cellStyle name="Примечание 2 4 2 7 5" xfId="42375"/>
    <cellStyle name="Примечание 2 4 2 7 6" xfId="42376"/>
    <cellStyle name="Примечание 2 4 2 7 7" xfId="42377"/>
    <cellStyle name="Примечание 2 4 2 8" xfId="42378"/>
    <cellStyle name="Примечание 2 4 2 8 2" xfId="42379"/>
    <cellStyle name="Примечание 2 4 2 8 3" xfId="42380"/>
    <cellStyle name="Примечание 2 4 2 8 4" xfId="42381"/>
    <cellStyle name="Примечание 2 4 2 8 5" xfId="42382"/>
    <cellStyle name="Примечание 2 4 2 8 6" xfId="42383"/>
    <cellStyle name="Примечание 2 4 2 8 7" xfId="42384"/>
    <cellStyle name="Примечание 2 4 2 9" xfId="42385"/>
    <cellStyle name="Примечание 2 4 3" xfId="42386"/>
    <cellStyle name="Примечание 2 4 3 10" xfId="42387"/>
    <cellStyle name="Примечание 2 4 3 11" xfId="42388"/>
    <cellStyle name="Примечание 2 4 3 12" xfId="42389"/>
    <cellStyle name="Примечание 2 4 3 13" xfId="42390"/>
    <cellStyle name="Примечание 2 4 3 14" xfId="42391"/>
    <cellStyle name="Примечание 2 4 3 15" xfId="42392"/>
    <cellStyle name="Примечание 2 4 3 2" xfId="42393"/>
    <cellStyle name="Примечание 2 4 3 2 10" xfId="42394"/>
    <cellStyle name="Примечание 2 4 3 2 11" xfId="42395"/>
    <cellStyle name="Примечание 2 4 3 2 12" xfId="42396"/>
    <cellStyle name="Примечание 2 4 3 2 13" xfId="42397"/>
    <cellStyle name="Примечание 2 4 3 2 14" xfId="42398"/>
    <cellStyle name="Примечание 2 4 3 2 2" xfId="42399"/>
    <cellStyle name="Примечание 2 4 3 2 2 10" xfId="42400"/>
    <cellStyle name="Примечание 2 4 3 2 2 2" xfId="42401"/>
    <cellStyle name="Примечание 2 4 3 2 2 2 2" xfId="42402"/>
    <cellStyle name="Примечание 2 4 3 2 2 2 3" xfId="42403"/>
    <cellStyle name="Примечание 2 4 3 2 2 2 4" xfId="42404"/>
    <cellStyle name="Примечание 2 4 3 2 2 2 5" xfId="42405"/>
    <cellStyle name="Примечание 2 4 3 2 2 2 6" xfId="42406"/>
    <cellStyle name="Примечание 2 4 3 2 2 2 7" xfId="42407"/>
    <cellStyle name="Примечание 2 4 3 2 2 3" xfId="42408"/>
    <cellStyle name="Примечание 2 4 3 2 2 3 2" xfId="42409"/>
    <cellStyle name="Примечание 2 4 3 2 2 3 3" xfId="42410"/>
    <cellStyle name="Примечание 2 4 3 2 2 3 4" xfId="42411"/>
    <cellStyle name="Примечание 2 4 3 2 2 3 5" xfId="42412"/>
    <cellStyle name="Примечание 2 4 3 2 2 3 6" xfId="42413"/>
    <cellStyle name="Примечание 2 4 3 2 2 3 7" xfId="42414"/>
    <cellStyle name="Примечание 2 4 3 2 2 4" xfId="42415"/>
    <cellStyle name="Примечание 2 4 3 2 2 5" xfId="42416"/>
    <cellStyle name="Примечание 2 4 3 2 2 6" xfId="42417"/>
    <cellStyle name="Примечание 2 4 3 2 2 7" xfId="42418"/>
    <cellStyle name="Примечание 2 4 3 2 2 8" xfId="42419"/>
    <cellStyle name="Примечание 2 4 3 2 2 9" xfId="42420"/>
    <cellStyle name="Примечание 2 4 3 2 3" xfId="42421"/>
    <cellStyle name="Примечание 2 4 3 2 3 2" xfId="42422"/>
    <cellStyle name="Примечание 2 4 3 2 3 3" xfId="42423"/>
    <cellStyle name="Примечание 2 4 3 2 3 4" xfId="42424"/>
    <cellStyle name="Примечание 2 4 3 2 3 5" xfId="42425"/>
    <cellStyle name="Примечание 2 4 3 2 3 6" xfId="42426"/>
    <cellStyle name="Примечание 2 4 3 2 3 7" xfId="42427"/>
    <cellStyle name="Примечание 2 4 3 2 4" xfId="42428"/>
    <cellStyle name="Примечание 2 4 3 2 4 2" xfId="42429"/>
    <cellStyle name="Примечание 2 4 3 2 4 3" xfId="42430"/>
    <cellStyle name="Примечание 2 4 3 2 4 4" xfId="42431"/>
    <cellStyle name="Примечание 2 4 3 2 4 5" xfId="42432"/>
    <cellStyle name="Примечание 2 4 3 2 4 6" xfId="42433"/>
    <cellStyle name="Примечание 2 4 3 2 4 7" xfId="42434"/>
    <cellStyle name="Примечание 2 4 3 2 5" xfId="42435"/>
    <cellStyle name="Примечание 2 4 3 2 6" xfId="42436"/>
    <cellStyle name="Примечание 2 4 3 2 7" xfId="42437"/>
    <cellStyle name="Примечание 2 4 3 2 8" xfId="42438"/>
    <cellStyle name="Примечание 2 4 3 2 9" xfId="42439"/>
    <cellStyle name="Примечание 2 4 3 3" xfId="42440"/>
    <cellStyle name="Примечание 2 4 3 3 10" xfId="42441"/>
    <cellStyle name="Примечание 2 4 3 3 11" xfId="42442"/>
    <cellStyle name="Примечание 2 4 3 3 12" xfId="42443"/>
    <cellStyle name="Примечание 2 4 3 3 13" xfId="42444"/>
    <cellStyle name="Примечание 2 4 3 3 14" xfId="42445"/>
    <cellStyle name="Примечание 2 4 3 3 2" xfId="42446"/>
    <cellStyle name="Примечание 2 4 3 3 2 10" xfId="42447"/>
    <cellStyle name="Примечание 2 4 3 3 2 2" xfId="42448"/>
    <cellStyle name="Примечание 2 4 3 3 2 2 2" xfId="42449"/>
    <cellStyle name="Примечание 2 4 3 3 2 2 3" xfId="42450"/>
    <cellStyle name="Примечание 2 4 3 3 2 2 4" xfId="42451"/>
    <cellStyle name="Примечание 2 4 3 3 2 2 5" xfId="42452"/>
    <cellStyle name="Примечание 2 4 3 3 2 2 6" xfId="42453"/>
    <cellStyle name="Примечание 2 4 3 3 2 2 7" xfId="42454"/>
    <cellStyle name="Примечание 2 4 3 3 2 3" xfId="42455"/>
    <cellStyle name="Примечание 2 4 3 3 2 3 2" xfId="42456"/>
    <cellStyle name="Примечание 2 4 3 3 2 3 3" xfId="42457"/>
    <cellStyle name="Примечание 2 4 3 3 2 3 4" xfId="42458"/>
    <cellStyle name="Примечание 2 4 3 3 2 3 5" xfId="42459"/>
    <cellStyle name="Примечание 2 4 3 3 2 3 6" xfId="42460"/>
    <cellStyle name="Примечание 2 4 3 3 2 3 7" xfId="42461"/>
    <cellStyle name="Примечание 2 4 3 3 2 4" xfId="42462"/>
    <cellStyle name="Примечание 2 4 3 3 2 5" xfId="42463"/>
    <cellStyle name="Примечание 2 4 3 3 2 6" xfId="42464"/>
    <cellStyle name="Примечание 2 4 3 3 2 7" xfId="42465"/>
    <cellStyle name="Примечание 2 4 3 3 2 8" xfId="42466"/>
    <cellStyle name="Примечание 2 4 3 3 2 9" xfId="42467"/>
    <cellStyle name="Примечание 2 4 3 3 3" xfId="42468"/>
    <cellStyle name="Примечание 2 4 3 3 3 2" xfId="42469"/>
    <cellStyle name="Примечание 2 4 3 3 3 3" xfId="42470"/>
    <cellStyle name="Примечание 2 4 3 3 3 4" xfId="42471"/>
    <cellStyle name="Примечание 2 4 3 3 3 5" xfId="42472"/>
    <cellStyle name="Примечание 2 4 3 3 3 6" xfId="42473"/>
    <cellStyle name="Примечание 2 4 3 3 3 7" xfId="42474"/>
    <cellStyle name="Примечание 2 4 3 3 4" xfId="42475"/>
    <cellStyle name="Примечание 2 4 3 3 4 2" xfId="42476"/>
    <cellStyle name="Примечание 2 4 3 3 4 3" xfId="42477"/>
    <cellStyle name="Примечание 2 4 3 3 4 4" xfId="42478"/>
    <cellStyle name="Примечание 2 4 3 3 4 5" xfId="42479"/>
    <cellStyle name="Примечание 2 4 3 3 4 6" xfId="42480"/>
    <cellStyle name="Примечание 2 4 3 3 4 7" xfId="42481"/>
    <cellStyle name="Примечание 2 4 3 3 5" xfId="42482"/>
    <cellStyle name="Примечание 2 4 3 3 6" xfId="42483"/>
    <cellStyle name="Примечание 2 4 3 3 7" xfId="42484"/>
    <cellStyle name="Примечание 2 4 3 3 8" xfId="42485"/>
    <cellStyle name="Примечание 2 4 3 3 9" xfId="42486"/>
    <cellStyle name="Примечание 2 4 3 4" xfId="42487"/>
    <cellStyle name="Примечание 2 4 3 4 10" xfId="42488"/>
    <cellStyle name="Примечание 2 4 3 4 11" xfId="42489"/>
    <cellStyle name="Примечание 2 4 3 4 12" xfId="42490"/>
    <cellStyle name="Примечание 2 4 3 4 13" xfId="42491"/>
    <cellStyle name="Примечание 2 4 3 4 14" xfId="42492"/>
    <cellStyle name="Примечание 2 4 3 4 2" xfId="42493"/>
    <cellStyle name="Примечание 2 4 3 4 2 10" xfId="42494"/>
    <cellStyle name="Примечание 2 4 3 4 2 2" xfId="42495"/>
    <cellStyle name="Примечание 2 4 3 4 2 2 2" xfId="42496"/>
    <cellStyle name="Примечание 2 4 3 4 2 2 3" xfId="42497"/>
    <cellStyle name="Примечание 2 4 3 4 2 2 4" xfId="42498"/>
    <cellStyle name="Примечание 2 4 3 4 2 2 5" xfId="42499"/>
    <cellStyle name="Примечание 2 4 3 4 2 2 6" xfId="42500"/>
    <cellStyle name="Примечание 2 4 3 4 2 2 7" xfId="42501"/>
    <cellStyle name="Примечание 2 4 3 4 2 3" xfId="42502"/>
    <cellStyle name="Примечание 2 4 3 4 2 3 2" xfId="42503"/>
    <cellStyle name="Примечание 2 4 3 4 2 3 3" xfId="42504"/>
    <cellStyle name="Примечание 2 4 3 4 2 3 4" xfId="42505"/>
    <cellStyle name="Примечание 2 4 3 4 2 3 5" xfId="42506"/>
    <cellStyle name="Примечание 2 4 3 4 2 3 6" xfId="42507"/>
    <cellStyle name="Примечание 2 4 3 4 2 3 7" xfId="42508"/>
    <cellStyle name="Примечание 2 4 3 4 2 4" xfId="42509"/>
    <cellStyle name="Примечание 2 4 3 4 2 5" xfId="42510"/>
    <cellStyle name="Примечание 2 4 3 4 2 6" xfId="42511"/>
    <cellStyle name="Примечание 2 4 3 4 2 7" xfId="42512"/>
    <cellStyle name="Примечание 2 4 3 4 2 8" xfId="42513"/>
    <cellStyle name="Примечание 2 4 3 4 2 9" xfId="42514"/>
    <cellStyle name="Примечание 2 4 3 4 3" xfId="42515"/>
    <cellStyle name="Примечание 2 4 3 4 3 2" xfId="42516"/>
    <cellStyle name="Примечание 2 4 3 4 3 3" xfId="42517"/>
    <cellStyle name="Примечание 2 4 3 4 3 4" xfId="42518"/>
    <cellStyle name="Примечание 2 4 3 4 3 5" xfId="42519"/>
    <cellStyle name="Примечание 2 4 3 4 3 6" xfId="42520"/>
    <cellStyle name="Примечание 2 4 3 4 3 7" xfId="42521"/>
    <cellStyle name="Примечание 2 4 3 4 4" xfId="42522"/>
    <cellStyle name="Примечание 2 4 3 4 4 2" xfId="42523"/>
    <cellStyle name="Примечание 2 4 3 4 4 3" xfId="42524"/>
    <cellStyle name="Примечание 2 4 3 4 4 4" xfId="42525"/>
    <cellStyle name="Примечание 2 4 3 4 4 5" xfId="42526"/>
    <cellStyle name="Примечание 2 4 3 4 4 6" xfId="42527"/>
    <cellStyle name="Примечание 2 4 3 4 4 7" xfId="42528"/>
    <cellStyle name="Примечание 2 4 3 4 5" xfId="42529"/>
    <cellStyle name="Примечание 2 4 3 4 6" xfId="42530"/>
    <cellStyle name="Примечание 2 4 3 4 7" xfId="42531"/>
    <cellStyle name="Примечание 2 4 3 4 8" xfId="42532"/>
    <cellStyle name="Примечание 2 4 3 4 9" xfId="42533"/>
    <cellStyle name="Примечание 2 4 3 5" xfId="42534"/>
    <cellStyle name="Примечание 2 4 3 5 10" xfId="42535"/>
    <cellStyle name="Примечание 2 4 3 5 11" xfId="42536"/>
    <cellStyle name="Примечание 2 4 3 5 12" xfId="42537"/>
    <cellStyle name="Примечание 2 4 3 5 13" xfId="42538"/>
    <cellStyle name="Примечание 2 4 3 5 14" xfId="42539"/>
    <cellStyle name="Примечание 2 4 3 5 2" xfId="42540"/>
    <cellStyle name="Примечание 2 4 3 5 2 10" xfId="42541"/>
    <cellStyle name="Примечание 2 4 3 5 2 2" xfId="42542"/>
    <cellStyle name="Примечание 2 4 3 5 2 2 2" xfId="42543"/>
    <cellStyle name="Примечание 2 4 3 5 2 2 3" xfId="42544"/>
    <cellStyle name="Примечание 2 4 3 5 2 2 4" xfId="42545"/>
    <cellStyle name="Примечание 2 4 3 5 2 2 5" xfId="42546"/>
    <cellStyle name="Примечание 2 4 3 5 2 2 6" xfId="42547"/>
    <cellStyle name="Примечание 2 4 3 5 2 2 7" xfId="42548"/>
    <cellStyle name="Примечание 2 4 3 5 2 3" xfId="42549"/>
    <cellStyle name="Примечание 2 4 3 5 2 3 2" xfId="42550"/>
    <cellStyle name="Примечание 2 4 3 5 2 3 3" xfId="42551"/>
    <cellStyle name="Примечание 2 4 3 5 2 3 4" xfId="42552"/>
    <cellStyle name="Примечание 2 4 3 5 2 3 5" xfId="42553"/>
    <cellStyle name="Примечание 2 4 3 5 2 3 6" xfId="42554"/>
    <cellStyle name="Примечание 2 4 3 5 2 3 7" xfId="42555"/>
    <cellStyle name="Примечание 2 4 3 5 2 4" xfId="42556"/>
    <cellStyle name="Примечание 2 4 3 5 2 5" xfId="42557"/>
    <cellStyle name="Примечание 2 4 3 5 2 6" xfId="42558"/>
    <cellStyle name="Примечание 2 4 3 5 2 7" xfId="42559"/>
    <cellStyle name="Примечание 2 4 3 5 2 8" xfId="42560"/>
    <cellStyle name="Примечание 2 4 3 5 2 9" xfId="42561"/>
    <cellStyle name="Примечание 2 4 3 5 3" xfId="42562"/>
    <cellStyle name="Примечание 2 4 3 5 3 2" xfId="42563"/>
    <cellStyle name="Примечание 2 4 3 5 3 3" xfId="42564"/>
    <cellStyle name="Примечание 2 4 3 5 3 4" xfId="42565"/>
    <cellStyle name="Примечание 2 4 3 5 3 5" xfId="42566"/>
    <cellStyle name="Примечание 2 4 3 5 3 6" xfId="42567"/>
    <cellStyle name="Примечание 2 4 3 5 3 7" xfId="42568"/>
    <cellStyle name="Примечание 2 4 3 5 4" xfId="42569"/>
    <cellStyle name="Примечание 2 4 3 5 4 2" xfId="42570"/>
    <cellStyle name="Примечание 2 4 3 5 4 3" xfId="42571"/>
    <cellStyle name="Примечание 2 4 3 5 4 4" xfId="42572"/>
    <cellStyle name="Примечание 2 4 3 5 4 5" xfId="42573"/>
    <cellStyle name="Примечание 2 4 3 5 4 6" xfId="42574"/>
    <cellStyle name="Примечание 2 4 3 5 4 7" xfId="42575"/>
    <cellStyle name="Примечание 2 4 3 5 5" xfId="42576"/>
    <cellStyle name="Примечание 2 4 3 5 6" xfId="42577"/>
    <cellStyle name="Примечание 2 4 3 5 7" xfId="42578"/>
    <cellStyle name="Примечание 2 4 3 5 8" xfId="42579"/>
    <cellStyle name="Примечание 2 4 3 5 9" xfId="42580"/>
    <cellStyle name="Примечание 2 4 3 6" xfId="42581"/>
    <cellStyle name="Примечание 2 4 3 6 10" xfId="42582"/>
    <cellStyle name="Примечание 2 4 3 6 2" xfId="42583"/>
    <cellStyle name="Примечание 2 4 3 6 2 2" xfId="42584"/>
    <cellStyle name="Примечание 2 4 3 6 2 3" xfId="42585"/>
    <cellStyle name="Примечание 2 4 3 6 2 4" xfId="42586"/>
    <cellStyle name="Примечание 2 4 3 6 2 5" xfId="42587"/>
    <cellStyle name="Примечание 2 4 3 6 2 6" xfId="42588"/>
    <cellStyle name="Примечание 2 4 3 6 2 7" xfId="42589"/>
    <cellStyle name="Примечание 2 4 3 6 3" xfId="42590"/>
    <cellStyle name="Примечание 2 4 3 6 3 2" xfId="42591"/>
    <cellStyle name="Примечание 2 4 3 6 3 3" xfId="42592"/>
    <cellStyle name="Примечание 2 4 3 6 3 4" xfId="42593"/>
    <cellStyle name="Примечание 2 4 3 6 3 5" xfId="42594"/>
    <cellStyle name="Примечание 2 4 3 6 3 6" xfId="42595"/>
    <cellStyle name="Примечание 2 4 3 6 3 7" xfId="42596"/>
    <cellStyle name="Примечание 2 4 3 6 4" xfId="42597"/>
    <cellStyle name="Примечание 2 4 3 6 5" xfId="42598"/>
    <cellStyle name="Примечание 2 4 3 6 6" xfId="42599"/>
    <cellStyle name="Примечание 2 4 3 6 7" xfId="42600"/>
    <cellStyle name="Примечание 2 4 3 6 8" xfId="42601"/>
    <cellStyle name="Примечание 2 4 3 6 9" xfId="42602"/>
    <cellStyle name="Примечание 2 4 3 7" xfId="42603"/>
    <cellStyle name="Примечание 2 4 3 7 2" xfId="42604"/>
    <cellStyle name="Примечание 2 4 3 7 3" xfId="42605"/>
    <cellStyle name="Примечание 2 4 3 7 4" xfId="42606"/>
    <cellStyle name="Примечание 2 4 3 7 5" xfId="42607"/>
    <cellStyle name="Примечание 2 4 3 7 6" xfId="42608"/>
    <cellStyle name="Примечание 2 4 3 7 7" xfId="42609"/>
    <cellStyle name="Примечание 2 4 3 8" xfId="42610"/>
    <cellStyle name="Примечание 2 4 3 8 2" xfId="42611"/>
    <cellStyle name="Примечание 2 4 3 8 3" xfId="42612"/>
    <cellStyle name="Примечание 2 4 3 8 4" xfId="42613"/>
    <cellStyle name="Примечание 2 4 3 8 5" xfId="42614"/>
    <cellStyle name="Примечание 2 4 3 8 6" xfId="42615"/>
    <cellStyle name="Примечание 2 4 3 8 7" xfId="42616"/>
    <cellStyle name="Примечание 2 4 3 9" xfId="42617"/>
    <cellStyle name="Примечание 2 4 4" xfId="42618"/>
    <cellStyle name="Примечание 2 4 4 10" xfId="42619"/>
    <cellStyle name="Примечание 2 4 4 11" xfId="42620"/>
    <cellStyle name="Примечание 2 4 4 12" xfId="42621"/>
    <cellStyle name="Примечание 2 4 4 13" xfId="42622"/>
    <cellStyle name="Примечание 2 4 4 14" xfId="42623"/>
    <cellStyle name="Примечание 2 4 4 15" xfId="42624"/>
    <cellStyle name="Примечание 2 4 4 2" xfId="42625"/>
    <cellStyle name="Примечание 2 4 4 2 10" xfId="42626"/>
    <cellStyle name="Примечание 2 4 4 2 11" xfId="42627"/>
    <cellStyle name="Примечание 2 4 4 2 12" xfId="42628"/>
    <cellStyle name="Примечание 2 4 4 2 13" xfId="42629"/>
    <cellStyle name="Примечание 2 4 4 2 14" xfId="42630"/>
    <cellStyle name="Примечание 2 4 4 2 2" xfId="42631"/>
    <cellStyle name="Примечание 2 4 4 2 2 10" xfId="42632"/>
    <cellStyle name="Примечание 2 4 4 2 2 2" xfId="42633"/>
    <cellStyle name="Примечание 2 4 4 2 2 2 2" xfId="42634"/>
    <cellStyle name="Примечание 2 4 4 2 2 2 3" xfId="42635"/>
    <cellStyle name="Примечание 2 4 4 2 2 2 4" xfId="42636"/>
    <cellStyle name="Примечание 2 4 4 2 2 2 5" xfId="42637"/>
    <cellStyle name="Примечание 2 4 4 2 2 2 6" xfId="42638"/>
    <cellStyle name="Примечание 2 4 4 2 2 2 7" xfId="42639"/>
    <cellStyle name="Примечание 2 4 4 2 2 3" xfId="42640"/>
    <cellStyle name="Примечание 2 4 4 2 2 3 2" xfId="42641"/>
    <cellStyle name="Примечание 2 4 4 2 2 3 3" xfId="42642"/>
    <cellStyle name="Примечание 2 4 4 2 2 3 4" xfId="42643"/>
    <cellStyle name="Примечание 2 4 4 2 2 3 5" xfId="42644"/>
    <cellStyle name="Примечание 2 4 4 2 2 3 6" xfId="42645"/>
    <cellStyle name="Примечание 2 4 4 2 2 3 7" xfId="42646"/>
    <cellStyle name="Примечание 2 4 4 2 2 4" xfId="42647"/>
    <cellStyle name="Примечание 2 4 4 2 2 5" xfId="42648"/>
    <cellStyle name="Примечание 2 4 4 2 2 6" xfId="42649"/>
    <cellStyle name="Примечание 2 4 4 2 2 7" xfId="42650"/>
    <cellStyle name="Примечание 2 4 4 2 2 8" xfId="42651"/>
    <cellStyle name="Примечание 2 4 4 2 2 9" xfId="42652"/>
    <cellStyle name="Примечание 2 4 4 2 3" xfId="42653"/>
    <cellStyle name="Примечание 2 4 4 2 3 2" xfId="42654"/>
    <cellStyle name="Примечание 2 4 4 2 3 3" xfId="42655"/>
    <cellStyle name="Примечание 2 4 4 2 3 4" xfId="42656"/>
    <cellStyle name="Примечание 2 4 4 2 3 5" xfId="42657"/>
    <cellStyle name="Примечание 2 4 4 2 3 6" xfId="42658"/>
    <cellStyle name="Примечание 2 4 4 2 3 7" xfId="42659"/>
    <cellStyle name="Примечание 2 4 4 2 4" xfId="42660"/>
    <cellStyle name="Примечание 2 4 4 2 4 2" xfId="42661"/>
    <cellStyle name="Примечание 2 4 4 2 4 3" xfId="42662"/>
    <cellStyle name="Примечание 2 4 4 2 4 4" xfId="42663"/>
    <cellStyle name="Примечание 2 4 4 2 4 5" xfId="42664"/>
    <cellStyle name="Примечание 2 4 4 2 4 6" xfId="42665"/>
    <cellStyle name="Примечание 2 4 4 2 4 7" xfId="42666"/>
    <cellStyle name="Примечание 2 4 4 2 5" xfId="42667"/>
    <cellStyle name="Примечание 2 4 4 2 6" xfId="42668"/>
    <cellStyle name="Примечание 2 4 4 2 7" xfId="42669"/>
    <cellStyle name="Примечание 2 4 4 2 8" xfId="42670"/>
    <cellStyle name="Примечание 2 4 4 2 9" xfId="42671"/>
    <cellStyle name="Примечание 2 4 4 3" xfId="42672"/>
    <cellStyle name="Примечание 2 4 4 3 10" xfId="42673"/>
    <cellStyle name="Примечание 2 4 4 3 11" xfId="42674"/>
    <cellStyle name="Примечание 2 4 4 3 12" xfId="42675"/>
    <cellStyle name="Примечание 2 4 4 3 13" xfId="42676"/>
    <cellStyle name="Примечание 2 4 4 3 14" xfId="42677"/>
    <cellStyle name="Примечание 2 4 4 3 2" xfId="42678"/>
    <cellStyle name="Примечание 2 4 4 3 2 10" xfId="42679"/>
    <cellStyle name="Примечание 2 4 4 3 2 2" xfId="42680"/>
    <cellStyle name="Примечание 2 4 4 3 2 2 2" xfId="42681"/>
    <cellStyle name="Примечание 2 4 4 3 2 2 3" xfId="42682"/>
    <cellStyle name="Примечание 2 4 4 3 2 2 4" xfId="42683"/>
    <cellStyle name="Примечание 2 4 4 3 2 2 5" xfId="42684"/>
    <cellStyle name="Примечание 2 4 4 3 2 2 6" xfId="42685"/>
    <cellStyle name="Примечание 2 4 4 3 2 2 7" xfId="42686"/>
    <cellStyle name="Примечание 2 4 4 3 2 3" xfId="42687"/>
    <cellStyle name="Примечание 2 4 4 3 2 3 2" xfId="42688"/>
    <cellStyle name="Примечание 2 4 4 3 2 3 3" xfId="42689"/>
    <cellStyle name="Примечание 2 4 4 3 2 3 4" xfId="42690"/>
    <cellStyle name="Примечание 2 4 4 3 2 3 5" xfId="42691"/>
    <cellStyle name="Примечание 2 4 4 3 2 3 6" xfId="42692"/>
    <cellStyle name="Примечание 2 4 4 3 2 3 7" xfId="42693"/>
    <cellStyle name="Примечание 2 4 4 3 2 4" xfId="42694"/>
    <cellStyle name="Примечание 2 4 4 3 2 5" xfId="42695"/>
    <cellStyle name="Примечание 2 4 4 3 2 6" xfId="42696"/>
    <cellStyle name="Примечание 2 4 4 3 2 7" xfId="42697"/>
    <cellStyle name="Примечание 2 4 4 3 2 8" xfId="42698"/>
    <cellStyle name="Примечание 2 4 4 3 2 9" xfId="42699"/>
    <cellStyle name="Примечание 2 4 4 3 3" xfId="42700"/>
    <cellStyle name="Примечание 2 4 4 3 3 2" xfId="42701"/>
    <cellStyle name="Примечание 2 4 4 3 3 3" xfId="42702"/>
    <cellStyle name="Примечание 2 4 4 3 3 4" xfId="42703"/>
    <cellStyle name="Примечание 2 4 4 3 3 5" xfId="42704"/>
    <cellStyle name="Примечание 2 4 4 3 3 6" xfId="42705"/>
    <cellStyle name="Примечание 2 4 4 3 3 7" xfId="42706"/>
    <cellStyle name="Примечание 2 4 4 3 4" xfId="42707"/>
    <cellStyle name="Примечание 2 4 4 3 4 2" xfId="42708"/>
    <cellStyle name="Примечание 2 4 4 3 4 3" xfId="42709"/>
    <cellStyle name="Примечание 2 4 4 3 4 4" xfId="42710"/>
    <cellStyle name="Примечание 2 4 4 3 4 5" xfId="42711"/>
    <cellStyle name="Примечание 2 4 4 3 4 6" xfId="42712"/>
    <cellStyle name="Примечание 2 4 4 3 4 7" xfId="42713"/>
    <cellStyle name="Примечание 2 4 4 3 5" xfId="42714"/>
    <cellStyle name="Примечание 2 4 4 3 6" xfId="42715"/>
    <cellStyle name="Примечание 2 4 4 3 7" xfId="42716"/>
    <cellStyle name="Примечание 2 4 4 3 8" xfId="42717"/>
    <cellStyle name="Примечание 2 4 4 3 9" xfId="42718"/>
    <cellStyle name="Примечание 2 4 4 4" xfId="42719"/>
    <cellStyle name="Примечание 2 4 4 4 10" xfId="42720"/>
    <cellStyle name="Примечание 2 4 4 4 11" xfId="42721"/>
    <cellStyle name="Примечание 2 4 4 4 12" xfId="42722"/>
    <cellStyle name="Примечание 2 4 4 4 13" xfId="42723"/>
    <cellStyle name="Примечание 2 4 4 4 14" xfId="42724"/>
    <cellStyle name="Примечание 2 4 4 4 2" xfId="42725"/>
    <cellStyle name="Примечание 2 4 4 4 2 10" xfId="42726"/>
    <cellStyle name="Примечание 2 4 4 4 2 2" xfId="42727"/>
    <cellStyle name="Примечание 2 4 4 4 2 2 2" xfId="42728"/>
    <cellStyle name="Примечание 2 4 4 4 2 2 3" xfId="42729"/>
    <cellStyle name="Примечание 2 4 4 4 2 2 4" xfId="42730"/>
    <cellStyle name="Примечание 2 4 4 4 2 2 5" xfId="42731"/>
    <cellStyle name="Примечание 2 4 4 4 2 2 6" xfId="42732"/>
    <cellStyle name="Примечание 2 4 4 4 2 2 7" xfId="42733"/>
    <cellStyle name="Примечание 2 4 4 4 2 3" xfId="42734"/>
    <cellStyle name="Примечание 2 4 4 4 2 3 2" xfId="42735"/>
    <cellStyle name="Примечание 2 4 4 4 2 3 3" xfId="42736"/>
    <cellStyle name="Примечание 2 4 4 4 2 3 4" xfId="42737"/>
    <cellStyle name="Примечание 2 4 4 4 2 3 5" xfId="42738"/>
    <cellStyle name="Примечание 2 4 4 4 2 3 6" xfId="42739"/>
    <cellStyle name="Примечание 2 4 4 4 2 3 7" xfId="42740"/>
    <cellStyle name="Примечание 2 4 4 4 2 4" xfId="42741"/>
    <cellStyle name="Примечание 2 4 4 4 2 5" xfId="42742"/>
    <cellStyle name="Примечание 2 4 4 4 2 6" xfId="42743"/>
    <cellStyle name="Примечание 2 4 4 4 2 7" xfId="42744"/>
    <cellStyle name="Примечание 2 4 4 4 2 8" xfId="42745"/>
    <cellStyle name="Примечание 2 4 4 4 2 9" xfId="42746"/>
    <cellStyle name="Примечание 2 4 4 4 3" xfId="42747"/>
    <cellStyle name="Примечание 2 4 4 4 3 2" xfId="42748"/>
    <cellStyle name="Примечание 2 4 4 4 3 3" xfId="42749"/>
    <cellStyle name="Примечание 2 4 4 4 3 4" xfId="42750"/>
    <cellStyle name="Примечание 2 4 4 4 3 5" xfId="42751"/>
    <cellStyle name="Примечание 2 4 4 4 3 6" xfId="42752"/>
    <cellStyle name="Примечание 2 4 4 4 3 7" xfId="42753"/>
    <cellStyle name="Примечание 2 4 4 4 4" xfId="42754"/>
    <cellStyle name="Примечание 2 4 4 4 4 2" xfId="42755"/>
    <cellStyle name="Примечание 2 4 4 4 4 3" xfId="42756"/>
    <cellStyle name="Примечание 2 4 4 4 4 4" xfId="42757"/>
    <cellStyle name="Примечание 2 4 4 4 4 5" xfId="42758"/>
    <cellStyle name="Примечание 2 4 4 4 4 6" xfId="42759"/>
    <cellStyle name="Примечание 2 4 4 4 4 7" xfId="42760"/>
    <cellStyle name="Примечание 2 4 4 4 5" xfId="42761"/>
    <cellStyle name="Примечание 2 4 4 4 6" xfId="42762"/>
    <cellStyle name="Примечание 2 4 4 4 7" xfId="42763"/>
    <cellStyle name="Примечание 2 4 4 4 8" xfId="42764"/>
    <cellStyle name="Примечание 2 4 4 4 9" xfId="42765"/>
    <cellStyle name="Примечание 2 4 4 5" xfId="42766"/>
    <cellStyle name="Примечание 2 4 4 5 10" xfId="42767"/>
    <cellStyle name="Примечание 2 4 4 5 11" xfId="42768"/>
    <cellStyle name="Примечание 2 4 4 5 12" xfId="42769"/>
    <cellStyle name="Примечание 2 4 4 5 13" xfId="42770"/>
    <cellStyle name="Примечание 2 4 4 5 14" xfId="42771"/>
    <cellStyle name="Примечание 2 4 4 5 2" xfId="42772"/>
    <cellStyle name="Примечание 2 4 4 5 2 10" xfId="42773"/>
    <cellStyle name="Примечание 2 4 4 5 2 2" xfId="42774"/>
    <cellStyle name="Примечание 2 4 4 5 2 2 2" xfId="42775"/>
    <cellStyle name="Примечание 2 4 4 5 2 2 3" xfId="42776"/>
    <cellStyle name="Примечание 2 4 4 5 2 2 4" xfId="42777"/>
    <cellStyle name="Примечание 2 4 4 5 2 2 5" xfId="42778"/>
    <cellStyle name="Примечание 2 4 4 5 2 2 6" xfId="42779"/>
    <cellStyle name="Примечание 2 4 4 5 2 2 7" xfId="42780"/>
    <cellStyle name="Примечание 2 4 4 5 2 3" xfId="42781"/>
    <cellStyle name="Примечание 2 4 4 5 2 3 2" xfId="42782"/>
    <cellStyle name="Примечание 2 4 4 5 2 3 3" xfId="42783"/>
    <cellStyle name="Примечание 2 4 4 5 2 3 4" xfId="42784"/>
    <cellStyle name="Примечание 2 4 4 5 2 3 5" xfId="42785"/>
    <cellStyle name="Примечание 2 4 4 5 2 3 6" xfId="42786"/>
    <cellStyle name="Примечание 2 4 4 5 2 3 7" xfId="42787"/>
    <cellStyle name="Примечание 2 4 4 5 2 4" xfId="42788"/>
    <cellStyle name="Примечание 2 4 4 5 2 5" xfId="42789"/>
    <cellStyle name="Примечание 2 4 4 5 2 6" xfId="42790"/>
    <cellStyle name="Примечание 2 4 4 5 2 7" xfId="42791"/>
    <cellStyle name="Примечание 2 4 4 5 2 8" xfId="42792"/>
    <cellStyle name="Примечание 2 4 4 5 2 9" xfId="42793"/>
    <cellStyle name="Примечание 2 4 4 5 3" xfId="42794"/>
    <cellStyle name="Примечание 2 4 4 5 3 2" xfId="42795"/>
    <cellStyle name="Примечание 2 4 4 5 3 3" xfId="42796"/>
    <cellStyle name="Примечание 2 4 4 5 3 4" xfId="42797"/>
    <cellStyle name="Примечание 2 4 4 5 3 5" xfId="42798"/>
    <cellStyle name="Примечание 2 4 4 5 3 6" xfId="42799"/>
    <cellStyle name="Примечание 2 4 4 5 3 7" xfId="42800"/>
    <cellStyle name="Примечание 2 4 4 5 4" xfId="42801"/>
    <cellStyle name="Примечание 2 4 4 5 4 2" xfId="42802"/>
    <cellStyle name="Примечание 2 4 4 5 4 3" xfId="42803"/>
    <cellStyle name="Примечание 2 4 4 5 4 4" xfId="42804"/>
    <cellStyle name="Примечание 2 4 4 5 4 5" xfId="42805"/>
    <cellStyle name="Примечание 2 4 4 5 4 6" xfId="42806"/>
    <cellStyle name="Примечание 2 4 4 5 4 7" xfId="42807"/>
    <cellStyle name="Примечание 2 4 4 5 5" xfId="42808"/>
    <cellStyle name="Примечание 2 4 4 5 6" xfId="42809"/>
    <cellStyle name="Примечание 2 4 4 5 7" xfId="42810"/>
    <cellStyle name="Примечание 2 4 4 5 8" xfId="42811"/>
    <cellStyle name="Примечание 2 4 4 5 9" xfId="42812"/>
    <cellStyle name="Примечание 2 4 4 6" xfId="42813"/>
    <cellStyle name="Примечание 2 4 4 6 10" xfId="42814"/>
    <cellStyle name="Примечание 2 4 4 6 2" xfId="42815"/>
    <cellStyle name="Примечание 2 4 4 6 2 2" xfId="42816"/>
    <cellStyle name="Примечание 2 4 4 6 2 3" xfId="42817"/>
    <cellStyle name="Примечание 2 4 4 6 2 4" xfId="42818"/>
    <cellStyle name="Примечание 2 4 4 6 2 5" xfId="42819"/>
    <cellStyle name="Примечание 2 4 4 6 2 6" xfId="42820"/>
    <cellStyle name="Примечание 2 4 4 6 2 7" xfId="42821"/>
    <cellStyle name="Примечание 2 4 4 6 3" xfId="42822"/>
    <cellStyle name="Примечание 2 4 4 6 3 2" xfId="42823"/>
    <cellStyle name="Примечание 2 4 4 6 3 3" xfId="42824"/>
    <cellStyle name="Примечание 2 4 4 6 3 4" xfId="42825"/>
    <cellStyle name="Примечание 2 4 4 6 3 5" xfId="42826"/>
    <cellStyle name="Примечание 2 4 4 6 3 6" xfId="42827"/>
    <cellStyle name="Примечание 2 4 4 6 3 7" xfId="42828"/>
    <cellStyle name="Примечание 2 4 4 6 4" xfId="42829"/>
    <cellStyle name="Примечание 2 4 4 6 5" xfId="42830"/>
    <cellStyle name="Примечание 2 4 4 6 6" xfId="42831"/>
    <cellStyle name="Примечание 2 4 4 6 7" xfId="42832"/>
    <cellStyle name="Примечание 2 4 4 6 8" xfId="42833"/>
    <cellStyle name="Примечание 2 4 4 6 9" xfId="42834"/>
    <cellStyle name="Примечание 2 4 4 7" xfId="42835"/>
    <cellStyle name="Примечание 2 4 4 7 2" xfId="42836"/>
    <cellStyle name="Примечание 2 4 4 7 3" xfId="42837"/>
    <cellStyle name="Примечание 2 4 4 7 4" xfId="42838"/>
    <cellStyle name="Примечание 2 4 4 7 5" xfId="42839"/>
    <cellStyle name="Примечание 2 4 4 7 6" xfId="42840"/>
    <cellStyle name="Примечание 2 4 4 7 7" xfId="42841"/>
    <cellStyle name="Примечание 2 4 4 8" xfId="42842"/>
    <cellStyle name="Примечание 2 4 4 8 2" xfId="42843"/>
    <cellStyle name="Примечание 2 4 4 8 3" xfId="42844"/>
    <cellStyle name="Примечание 2 4 4 8 4" xfId="42845"/>
    <cellStyle name="Примечание 2 4 4 8 5" xfId="42846"/>
    <cellStyle name="Примечание 2 4 4 8 6" xfId="42847"/>
    <cellStyle name="Примечание 2 4 4 8 7" xfId="42848"/>
    <cellStyle name="Примечание 2 4 4 9" xfId="42849"/>
    <cellStyle name="Примечание 2 4 5" xfId="42850"/>
    <cellStyle name="Примечание 2 4 5 10" xfId="42851"/>
    <cellStyle name="Примечание 2 4 5 11" xfId="42852"/>
    <cellStyle name="Примечание 2 4 5 12" xfId="42853"/>
    <cellStyle name="Примечание 2 4 5 13" xfId="42854"/>
    <cellStyle name="Примечание 2 4 5 14" xfId="42855"/>
    <cellStyle name="Примечание 2 4 5 2" xfId="42856"/>
    <cellStyle name="Примечание 2 4 5 2 10" xfId="42857"/>
    <cellStyle name="Примечание 2 4 5 2 2" xfId="42858"/>
    <cellStyle name="Примечание 2 4 5 2 2 2" xfId="42859"/>
    <cellStyle name="Примечание 2 4 5 2 2 3" xfId="42860"/>
    <cellStyle name="Примечание 2 4 5 2 2 4" xfId="42861"/>
    <cellStyle name="Примечание 2 4 5 2 2 5" xfId="42862"/>
    <cellStyle name="Примечание 2 4 5 2 2 6" xfId="42863"/>
    <cellStyle name="Примечание 2 4 5 2 2 7" xfId="42864"/>
    <cellStyle name="Примечание 2 4 5 2 3" xfId="42865"/>
    <cellStyle name="Примечание 2 4 5 2 3 2" xfId="42866"/>
    <cellStyle name="Примечание 2 4 5 2 3 3" xfId="42867"/>
    <cellStyle name="Примечание 2 4 5 2 3 4" xfId="42868"/>
    <cellStyle name="Примечание 2 4 5 2 3 5" xfId="42869"/>
    <cellStyle name="Примечание 2 4 5 2 3 6" xfId="42870"/>
    <cellStyle name="Примечание 2 4 5 2 3 7" xfId="42871"/>
    <cellStyle name="Примечание 2 4 5 2 4" xfId="42872"/>
    <cellStyle name="Примечание 2 4 5 2 5" xfId="42873"/>
    <cellStyle name="Примечание 2 4 5 2 6" xfId="42874"/>
    <cellStyle name="Примечание 2 4 5 2 7" xfId="42875"/>
    <cellStyle name="Примечание 2 4 5 2 8" xfId="42876"/>
    <cellStyle name="Примечание 2 4 5 2 9" xfId="42877"/>
    <cellStyle name="Примечание 2 4 5 3" xfId="42878"/>
    <cellStyle name="Примечание 2 4 5 3 2" xfId="42879"/>
    <cellStyle name="Примечание 2 4 5 3 3" xfId="42880"/>
    <cellStyle name="Примечание 2 4 5 3 4" xfId="42881"/>
    <cellStyle name="Примечание 2 4 5 3 5" xfId="42882"/>
    <cellStyle name="Примечание 2 4 5 3 6" xfId="42883"/>
    <cellStyle name="Примечание 2 4 5 3 7" xfId="42884"/>
    <cellStyle name="Примечание 2 4 5 4" xfId="42885"/>
    <cellStyle name="Примечание 2 4 5 4 2" xfId="42886"/>
    <cellStyle name="Примечание 2 4 5 4 3" xfId="42887"/>
    <cellStyle name="Примечание 2 4 5 4 4" xfId="42888"/>
    <cellStyle name="Примечание 2 4 5 4 5" xfId="42889"/>
    <cellStyle name="Примечание 2 4 5 4 6" xfId="42890"/>
    <cellStyle name="Примечание 2 4 5 4 7" xfId="42891"/>
    <cellStyle name="Примечание 2 4 5 5" xfId="42892"/>
    <cellStyle name="Примечание 2 4 5 6" xfId="42893"/>
    <cellStyle name="Примечание 2 4 5 7" xfId="42894"/>
    <cellStyle name="Примечание 2 4 5 8" xfId="42895"/>
    <cellStyle name="Примечание 2 4 5 9" xfId="42896"/>
    <cellStyle name="Примечание 2 4 6" xfId="42897"/>
    <cellStyle name="Примечание 2 4 6 10" xfId="42898"/>
    <cellStyle name="Примечание 2 4 6 2" xfId="42899"/>
    <cellStyle name="Примечание 2 4 6 2 2" xfId="42900"/>
    <cellStyle name="Примечание 2 4 6 2 3" xfId="42901"/>
    <cellStyle name="Примечание 2 4 6 2 4" xfId="42902"/>
    <cellStyle name="Примечание 2 4 6 2 5" xfId="42903"/>
    <cellStyle name="Примечание 2 4 6 2 6" xfId="42904"/>
    <cellStyle name="Примечание 2 4 6 2 7" xfId="42905"/>
    <cellStyle name="Примечание 2 4 6 3" xfId="42906"/>
    <cellStyle name="Примечание 2 4 6 3 2" xfId="42907"/>
    <cellStyle name="Примечание 2 4 6 3 3" xfId="42908"/>
    <cellStyle name="Примечание 2 4 6 3 4" xfId="42909"/>
    <cellStyle name="Примечание 2 4 6 3 5" xfId="42910"/>
    <cellStyle name="Примечание 2 4 6 3 6" xfId="42911"/>
    <cellStyle name="Примечание 2 4 6 3 7" xfId="42912"/>
    <cellStyle name="Примечание 2 4 6 4" xfId="42913"/>
    <cellStyle name="Примечание 2 4 6 5" xfId="42914"/>
    <cellStyle name="Примечание 2 4 6 6" xfId="42915"/>
    <cellStyle name="Примечание 2 4 6 7" xfId="42916"/>
    <cellStyle name="Примечание 2 4 6 8" xfId="42917"/>
    <cellStyle name="Примечание 2 4 6 9" xfId="42918"/>
    <cellStyle name="Примечание 2 4 7" xfId="42919"/>
    <cellStyle name="Примечание 2 4 8" xfId="42920"/>
    <cellStyle name="Примечание 2 4 9" xfId="42921"/>
    <cellStyle name="Примечание 2 5" xfId="42922"/>
    <cellStyle name="Примечание 2 5 2" xfId="42923"/>
    <cellStyle name="Примечание 2 5 2 10" xfId="42924"/>
    <cellStyle name="Примечание 2 5 2 11" xfId="42925"/>
    <cellStyle name="Примечание 2 5 2 12" xfId="42926"/>
    <cellStyle name="Примечание 2 5 2 13" xfId="42927"/>
    <cellStyle name="Примечание 2 5 2 14" xfId="42928"/>
    <cellStyle name="Примечание 2 5 2 15" xfId="42929"/>
    <cellStyle name="Примечание 2 5 2 16" xfId="42930"/>
    <cellStyle name="Примечание 2 5 2 17" xfId="42931"/>
    <cellStyle name="Примечание 2 5 2 2" xfId="42932"/>
    <cellStyle name="Примечание 2 5 2 2 10" xfId="42933"/>
    <cellStyle name="Примечание 2 5 2 2 11" xfId="42934"/>
    <cellStyle name="Примечание 2 5 2 2 12" xfId="42935"/>
    <cellStyle name="Примечание 2 5 2 2 13" xfId="42936"/>
    <cellStyle name="Примечание 2 5 2 2 14" xfId="42937"/>
    <cellStyle name="Примечание 2 5 2 2 2" xfId="42938"/>
    <cellStyle name="Примечание 2 5 2 2 2 10" xfId="42939"/>
    <cellStyle name="Примечание 2 5 2 2 2 2" xfId="42940"/>
    <cellStyle name="Примечание 2 5 2 2 2 2 2" xfId="42941"/>
    <cellStyle name="Примечание 2 5 2 2 2 2 3" xfId="42942"/>
    <cellStyle name="Примечание 2 5 2 2 2 2 4" xfId="42943"/>
    <cellStyle name="Примечание 2 5 2 2 2 2 5" xfId="42944"/>
    <cellStyle name="Примечание 2 5 2 2 2 2 6" xfId="42945"/>
    <cellStyle name="Примечание 2 5 2 2 2 2 7" xfId="42946"/>
    <cellStyle name="Примечание 2 5 2 2 2 3" xfId="42947"/>
    <cellStyle name="Примечание 2 5 2 2 2 3 2" xfId="42948"/>
    <cellStyle name="Примечание 2 5 2 2 2 3 3" xfId="42949"/>
    <cellStyle name="Примечание 2 5 2 2 2 3 4" xfId="42950"/>
    <cellStyle name="Примечание 2 5 2 2 2 3 5" xfId="42951"/>
    <cellStyle name="Примечание 2 5 2 2 2 3 6" xfId="42952"/>
    <cellStyle name="Примечание 2 5 2 2 2 3 7" xfId="42953"/>
    <cellStyle name="Примечание 2 5 2 2 2 4" xfId="42954"/>
    <cellStyle name="Примечание 2 5 2 2 2 5" xfId="42955"/>
    <cellStyle name="Примечание 2 5 2 2 2 6" xfId="42956"/>
    <cellStyle name="Примечание 2 5 2 2 2 7" xfId="42957"/>
    <cellStyle name="Примечание 2 5 2 2 2 8" xfId="42958"/>
    <cellStyle name="Примечание 2 5 2 2 2 9" xfId="42959"/>
    <cellStyle name="Примечание 2 5 2 2 3" xfId="42960"/>
    <cellStyle name="Примечание 2 5 2 2 3 2" xfId="42961"/>
    <cellStyle name="Примечание 2 5 2 2 3 3" xfId="42962"/>
    <cellStyle name="Примечание 2 5 2 2 3 4" xfId="42963"/>
    <cellStyle name="Примечание 2 5 2 2 3 5" xfId="42964"/>
    <cellStyle name="Примечание 2 5 2 2 3 6" xfId="42965"/>
    <cellStyle name="Примечание 2 5 2 2 3 7" xfId="42966"/>
    <cellStyle name="Примечание 2 5 2 2 4" xfId="42967"/>
    <cellStyle name="Примечание 2 5 2 2 4 2" xfId="42968"/>
    <cellStyle name="Примечание 2 5 2 2 4 3" xfId="42969"/>
    <cellStyle name="Примечание 2 5 2 2 4 4" xfId="42970"/>
    <cellStyle name="Примечание 2 5 2 2 4 5" xfId="42971"/>
    <cellStyle name="Примечание 2 5 2 2 4 6" xfId="42972"/>
    <cellStyle name="Примечание 2 5 2 2 4 7" xfId="42973"/>
    <cellStyle name="Примечание 2 5 2 2 5" xfId="42974"/>
    <cellStyle name="Примечание 2 5 2 2 6" xfId="42975"/>
    <cellStyle name="Примечание 2 5 2 2 7" xfId="42976"/>
    <cellStyle name="Примечание 2 5 2 2 8" xfId="42977"/>
    <cellStyle name="Примечание 2 5 2 2 9" xfId="42978"/>
    <cellStyle name="Примечание 2 5 2 3" xfId="42979"/>
    <cellStyle name="Примечание 2 5 2 3 10" xfId="42980"/>
    <cellStyle name="Примечание 2 5 2 3 11" xfId="42981"/>
    <cellStyle name="Примечание 2 5 2 3 12" xfId="42982"/>
    <cellStyle name="Примечание 2 5 2 3 13" xfId="42983"/>
    <cellStyle name="Примечание 2 5 2 3 14" xfId="42984"/>
    <cellStyle name="Примечание 2 5 2 3 2" xfId="42985"/>
    <cellStyle name="Примечание 2 5 2 3 2 10" xfId="42986"/>
    <cellStyle name="Примечание 2 5 2 3 2 2" xfId="42987"/>
    <cellStyle name="Примечание 2 5 2 3 2 2 2" xfId="42988"/>
    <cellStyle name="Примечание 2 5 2 3 2 2 3" xfId="42989"/>
    <cellStyle name="Примечание 2 5 2 3 2 2 4" xfId="42990"/>
    <cellStyle name="Примечание 2 5 2 3 2 2 5" xfId="42991"/>
    <cellStyle name="Примечание 2 5 2 3 2 2 6" xfId="42992"/>
    <cellStyle name="Примечание 2 5 2 3 2 2 7" xfId="42993"/>
    <cellStyle name="Примечание 2 5 2 3 2 3" xfId="42994"/>
    <cellStyle name="Примечание 2 5 2 3 2 3 2" xfId="42995"/>
    <cellStyle name="Примечание 2 5 2 3 2 3 3" xfId="42996"/>
    <cellStyle name="Примечание 2 5 2 3 2 3 4" xfId="42997"/>
    <cellStyle name="Примечание 2 5 2 3 2 3 5" xfId="42998"/>
    <cellStyle name="Примечание 2 5 2 3 2 3 6" xfId="42999"/>
    <cellStyle name="Примечание 2 5 2 3 2 3 7" xfId="43000"/>
    <cellStyle name="Примечание 2 5 2 3 2 4" xfId="43001"/>
    <cellStyle name="Примечание 2 5 2 3 2 5" xfId="43002"/>
    <cellStyle name="Примечание 2 5 2 3 2 6" xfId="43003"/>
    <cellStyle name="Примечание 2 5 2 3 2 7" xfId="43004"/>
    <cellStyle name="Примечание 2 5 2 3 2 8" xfId="43005"/>
    <cellStyle name="Примечание 2 5 2 3 2 9" xfId="43006"/>
    <cellStyle name="Примечание 2 5 2 3 3" xfId="43007"/>
    <cellStyle name="Примечание 2 5 2 3 3 2" xfId="43008"/>
    <cellStyle name="Примечание 2 5 2 3 3 3" xfId="43009"/>
    <cellStyle name="Примечание 2 5 2 3 3 4" xfId="43010"/>
    <cellStyle name="Примечание 2 5 2 3 3 5" xfId="43011"/>
    <cellStyle name="Примечание 2 5 2 3 3 6" xfId="43012"/>
    <cellStyle name="Примечание 2 5 2 3 3 7" xfId="43013"/>
    <cellStyle name="Примечание 2 5 2 3 4" xfId="43014"/>
    <cellStyle name="Примечание 2 5 2 3 4 2" xfId="43015"/>
    <cellStyle name="Примечание 2 5 2 3 4 3" xfId="43016"/>
    <cellStyle name="Примечание 2 5 2 3 4 4" xfId="43017"/>
    <cellStyle name="Примечание 2 5 2 3 4 5" xfId="43018"/>
    <cellStyle name="Примечание 2 5 2 3 4 6" xfId="43019"/>
    <cellStyle name="Примечание 2 5 2 3 4 7" xfId="43020"/>
    <cellStyle name="Примечание 2 5 2 3 5" xfId="43021"/>
    <cellStyle name="Примечание 2 5 2 3 6" xfId="43022"/>
    <cellStyle name="Примечание 2 5 2 3 7" xfId="43023"/>
    <cellStyle name="Примечание 2 5 2 3 8" xfId="43024"/>
    <cellStyle name="Примечание 2 5 2 3 9" xfId="43025"/>
    <cellStyle name="Примечание 2 5 2 4" xfId="43026"/>
    <cellStyle name="Примечание 2 5 2 4 10" xfId="43027"/>
    <cellStyle name="Примечание 2 5 2 4 11" xfId="43028"/>
    <cellStyle name="Примечание 2 5 2 4 12" xfId="43029"/>
    <cellStyle name="Примечание 2 5 2 4 13" xfId="43030"/>
    <cellStyle name="Примечание 2 5 2 4 14" xfId="43031"/>
    <cellStyle name="Примечание 2 5 2 4 2" xfId="43032"/>
    <cellStyle name="Примечание 2 5 2 4 2 10" xfId="43033"/>
    <cellStyle name="Примечание 2 5 2 4 2 2" xfId="43034"/>
    <cellStyle name="Примечание 2 5 2 4 2 2 2" xfId="43035"/>
    <cellStyle name="Примечание 2 5 2 4 2 2 3" xfId="43036"/>
    <cellStyle name="Примечание 2 5 2 4 2 2 4" xfId="43037"/>
    <cellStyle name="Примечание 2 5 2 4 2 2 5" xfId="43038"/>
    <cellStyle name="Примечание 2 5 2 4 2 2 6" xfId="43039"/>
    <cellStyle name="Примечание 2 5 2 4 2 2 7" xfId="43040"/>
    <cellStyle name="Примечание 2 5 2 4 2 3" xfId="43041"/>
    <cellStyle name="Примечание 2 5 2 4 2 3 2" xfId="43042"/>
    <cellStyle name="Примечание 2 5 2 4 2 3 3" xfId="43043"/>
    <cellStyle name="Примечание 2 5 2 4 2 3 4" xfId="43044"/>
    <cellStyle name="Примечание 2 5 2 4 2 3 5" xfId="43045"/>
    <cellStyle name="Примечание 2 5 2 4 2 3 6" xfId="43046"/>
    <cellStyle name="Примечание 2 5 2 4 2 3 7" xfId="43047"/>
    <cellStyle name="Примечание 2 5 2 4 2 4" xfId="43048"/>
    <cellStyle name="Примечание 2 5 2 4 2 5" xfId="43049"/>
    <cellStyle name="Примечание 2 5 2 4 2 6" xfId="43050"/>
    <cellStyle name="Примечание 2 5 2 4 2 7" xfId="43051"/>
    <cellStyle name="Примечание 2 5 2 4 2 8" xfId="43052"/>
    <cellStyle name="Примечание 2 5 2 4 2 9" xfId="43053"/>
    <cellStyle name="Примечание 2 5 2 4 3" xfId="43054"/>
    <cellStyle name="Примечание 2 5 2 4 3 2" xfId="43055"/>
    <cellStyle name="Примечание 2 5 2 4 3 3" xfId="43056"/>
    <cellStyle name="Примечание 2 5 2 4 3 4" xfId="43057"/>
    <cellStyle name="Примечание 2 5 2 4 3 5" xfId="43058"/>
    <cellStyle name="Примечание 2 5 2 4 3 6" xfId="43059"/>
    <cellStyle name="Примечание 2 5 2 4 3 7" xfId="43060"/>
    <cellStyle name="Примечание 2 5 2 4 4" xfId="43061"/>
    <cellStyle name="Примечание 2 5 2 4 4 2" xfId="43062"/>
    <cellStyle name="Примечание 2 5 2 4 4 3" xfId="43063"/>
    <cellStyle name="Примечание 2 5 2 4 4 4" xfId="43064"/>
    <cellStyle name="Примечание 2 5 2 4 4 5" xfId="43065"/>
    <cellStyle name="Примечание 2 5 2 4 4 6" xfId="43066"/>
    <cellStyle name="Примечание 2 5 2 4 4 7" xfId="43067"/>
    <cellStyle name="Примечание 2 5 2 4 5" xfId="43068"/>
    <cellStyle name="Примечание 2 5 2 4 6" xfId="43069"/>
    <cellStyle name="Примечание 2 5 2 4 7" xfId="43070"/>
    <cellStyle name="Примечание 2 5 2 4 8" xfId="43071"/>
    <cellStyle name="Примечание 2 5 2 4 9" xfId="43072"/>
    <cellStyle name="Примечание 2 5 2 5" xfId="43073"/>
    <cellStyle name="Примечание 2 5 2 5 10" xfId="43074"/>
    <cellStyle name="Примечание 2 5 2 5 11" xfId="43075"/>
    <cellStyle name="Примечание 2 5 2 5 12" xfId="43076"/>
    <cellStyle name="Примечание 2 5 2 5 13" xfId="43077"/>
    <cellStyle name="Примечание 2 5 2 5 14" xfId="43078"/>
    <cellStyle name="Примечание 2 5 2 5 2" xfId="43079"/>
    <cellStyle name="Примечание 2 5 2 5 2 10" xfId="43080"/>
    <cellStyle name="Примечание 2 5 2 5 2 2" xfId="43081"/>
    <cellStyle name="Примечание 2 5 2 5 2 2 2" xfId="43082"/>
    <cellStyle name="Примечание 2 5 2 5 2 2 3" xfId="43083"/>
    <cellStyle name="Примечание 2 5 2 5 2 2 4" xfId="43084"/>
    <cellStyle name="Примечание 2 5 2 5 2 2 5" xfId="43085"/>
    <cellStyle name="Примечание 2 5 2 5 2 2 6" xfId="43086"/>
    <cellStyle name="Примечание 2 5 2 5 2 2 7" xfId="43087"/>
    <cellStyle name="Примечание 2 5 2 5 2 3" xfId="43088"/>
    <cellStyle name="Примечание 2 5 2 5 2 3 2" xfId="43089"/>
    <cellStyle name="Примечание 2 5 2 5 2 3 3" xfId="43090"/>
    <cellStyle name="Примечание 2 5 2 5 2 3 4" xfId="43091"/>
    <cellStyle name="Примечание 2 5 2 5 2 3 5" xfId="43092"/>
    <cellStyle name="Примечание 2 5 2 5 2 3 6" xfId="43093"/>
    <cellStyle name="Примечание 2 5 2 5 2 3 7" xfId="43094"/>
    <cellStyle name="Примечание 2 5 2 5 2 4" xfId="43095"/>
    <cellStyle name="Примечание 2 5 2 5 2 5" xfId="43096"/>
    <cellStyle name="Примечание 2 5 2 5 2 6" xfId="43097"/>
    <cellStyle name="Примечание 2 5 2 5 2 7" xfId="43098"/>
    <cellStyle name="Примечание 2 5 2 5 2 8" xfId="43099"/>
    <cellStyle name="Примечание 2 5 2 5 2 9" xfId="43100"/>
    <cellStyle name="Примечание 2 5 2 5 3" xfId="43101"/>
    <cellStyle name="Примечание 2 5 2 5 3 2" xfId="43102"/>
    <cellStyle name="Примечание 2 5 2 5 3 3" xfId="43103"/>
    <cellStyle name="Примечание 2 5 2 5 3 4" xfId="43104"/>
    <cellStyle name="Примечание 2 5 2 5 3 5" xfId="43105"/>
    <cellStyle name="Примечание 2 5 2 5 3 6" xfId="43106"/>
    <cellStyle name="Примечание 2 5 2 5 3 7" xfId="43107"/>
    <cellStyle name="Примечание 2 5 2 5 4" xfId="43108"/>
    <cellStyle name="Примечание 2 5 2 5 4 2" xfId="43109"/>
    <cellStyle name="Примечание 2 5 2 5 4 3" xfId="43110"/>
    <cellStyle name="Примечание 2 5 2 5 4 4" xfId="43111"/>
    <cellStyle name="Примечание 2 5 2 5 4 5" xfId="43112"/>
    <cellStyle name="Примечание 2 5 2 5 4 6" xfId="43113"/>
    <cellStyle name="Примечание 2 5 2 5 4 7" xfId="43114"/>
    <cellStyle name="Примечание 2 5 2 5 5" xfId="43115"/>
    <cellStyle name="Примечание 2 5 2 5 6" xfId="43116"/>
    <cellStyle name="Примечание 2 5 2 5 7" xfId="43117"/>
    <cellStyle name="Примечание 2 5 2 5 8" xfId="43118"/>
    <cellStyle name="Примечание 2 5 2 5 9" xfId="43119"/>
    <cellStyle name="Примечание 2 5 2 6" xfId="43120"/>
    <cellStyle name="Примечание 2 5 2 6 10" xfId="43121"/>
    <cellStyle name="Примечание 2 5 2 6 2" xfId="43122"/>
    <cellStyle name="Примечание 2 5 2 6 2 2" xfId="43123"/>
    <cellStyle name="Примечание 2 5 2 6 2 3" xfId="43124"/>
    <cellStyle name="Примечание 2 5 2 6 2 4" xfId="43125"/>
    <cellStyle name="Примечание 2 5 2 6 2 5" xfId="43126"/>
    <cellStyle name="Примечание 2 5 2 6 2 6" xfId="43127"/>
    <cellStyle name="Примечание 2 5 2 6 2 7" xfId="43128"/>
    <cellStyle name="Примечание 2 5 2 6 3" xfId="43129"/>
    <cellStyle name="Примечание 2 5 2 6 3 2" xfId="43130"/>
    <cellStyle name="Примечание 2 5 2 6 3 3" xfId="43131"/>
    <cellStyle name="Примечание 2 5 2 6 3 4" xfId="43132"/>
    <cellStyle name="Примечание 2 5 2 6 3 5" xfId="43133"/>
    <cellStyle name="Примечание 2 5 2 6 3 6" xfId="43134"/>
    <cellStyle name="Примечание 2 5 2 6 3 7" xfId="43135"/>
    <cellStyle name="Примечание 2 5 2 6 4" xfId="43136"/>
    <cellStyle name="Примечание 2 5 2 6 5" xfId="43137"/>
    <cellStyle name="Примечание 2 5 2 6 6" xfId="43138"/>
    <cellStyle name="Примечание 2 5 2 6 7" xfId="43139"/>
    <cellStyle name="Примечание 2 5 2 6 8" xfId="43140"/>
    <cellStyle name="Примечание 2 5 2 6 9" xfId="43141"/>
    <cellStyle name="Примечание 2 5 2 7" xfId="43142"/>
    <cellStyle name="Примечание 2 5 2 7 2" xfId="43143"/>
    <cellStyle name="Примечание 2 5 2 7 3" xfId="43144"/>
    <cellStyle name="Примечание 2 5 2 7 4" xfId="43145"/>
    <cellStyle name="Примечание 2 5 2 7 5" xfId="43146"/>
    <cellStyle name="Примечание 2 5 2 7 6" xfId="43147"/>
    <cellStyle name="Примечание 2 5 2 7 7" xfId="43148"/>
    <cellStyle name="Примечание 2 5 2 8" xfId="43149"/>
    <cellStyle name="Примечание 2 5 2 8 2" xfId="43150"/>
    <cellStyle name="Примечание 2 5 2 8 3" xfId="43151"/>
    <cellStyle name="Примечание 2 5 2 8 4" xfId="43152"/>
    <cellStyle name="Примечание 2 5 2 8 5" xfId="43153"/>
    <cellStyle name="Примечание 2 5 2 8 6" xfId="43154"/>
    <cellStyle name="Примечание 2 5 2 8 7" xfId="43155"/>
    <cellStyle name="Примечание 2 5 2 9" xfId="43156"/>
    <cellStyle name="Примечание 2 5 3" xfId="43157"/>
    <cellStyle name="Примечание 2 5 3 10" xfId="43158"/>
    <cellStyle name="Примечание 2 5 3 11" xfId="43159"/>
    <cellStyle name="Примечание 2 5 3 12" xfId="43160"/>
    <cellStyle name="Примечание 2 5 3 13" xfId="43161"/>
    <cellStyle name="Примечание 2 5 3 14" xfId="43162"/>
    <cellStyle name="Примечание 2 5 3 15" xfId="43163"/>
    <cellStyle name="Примечание 2 5 3 2" xfId="43164"/>
    <cellStyle name="Примечание 2 5 3 2 10" xfId="43165"/>
    <cellStyle name="Примечание 2 5 3 2 11" xfId="43166"/>
    <cellStyle name="Примечание 2 5 3 2 12" xfId="43167"/>
    <cellStyle name="Примечание 2 5 3 2 13" xfId="43168"/>
    <cellStyle name="Примечание 2 5 3 2 14" xfId="43169"/>
    <cellStyle name="Примечание 2 5 3 2 2" xfId="43170"/>
    <cellStyle name="Примечание 2 5 3 2 2 10" xfId="43171"/>
    <cellStyle name="Примечание 2 5 3 2 2 2" xfId="43172"/>
    <cellStyle name="Примечание 2 5 3 2 2 2 2" xfId="43173"/>
    <cellStyle name="Примечание 2 5 3 2 2 2 3" xfId="43174"/>
    <cellStyle name="Примечание 2 5 3 2 2 2 4" xfId="43175"/>
    <cellStyle name="Примечание 2 5 3 2 2 2 5" xfId="43176"/>
    <cellStyle name="Примечание 2 5 3 2 2 2 6" xfId="43177"/>
    <cellStyle name="Примечание 2 5 3 2 2 2 7" xfId="43178"/>
    <cellStyle name="Примечание 2 5 3 2 2 3" xfId="43179"/>
    <cellStyle name="Примечание 2 5 3 2 2 3 2" xfId="43180"/>
    <cellStyle name="Примечание 2 5 3 2 2 3 3" xfId="43181"/>
    <cellStyle name="Примечание 2 5 3 2 2 3 4" xfId="43182"/>
    <cellStyle name="Примечание 2 5 3 2 2 3 5" xfId="43183"/>
    <cellStyle name="Примечание 2 5 3 2 2 3 6" xfId="43184"/>
    <cellStyle name="Примечание 2 5 3 2 2 3 7" xfId="43185"/>
    <cellStyle name="Примечание 2 5 3 2 2 4" xfId="43186"/>
    <cellStyle name="Примечание 2 5 3 2 2 5" xfId="43187"/>
    <cellStyle name="Примечание 2 5 3 2 2 6" xfId="43188"/>
    <cellStyle name="Примечание 2 5 3 2 2 7" xfId="43189"/>
    <cellStyle name="Примечание 2 5 3 2 2 8" xfId="43190"/>
    <cellStyle name="Примечание 2 5 3 2 2 9" xfId="43191"/>
    <cellStyle name="Примечание 2 5 3 2 3" xfId="43192"/>
    <cellStyle name="Примечание 2 5 3 2 3 2" xfId="43193"/>
    <cellStyle name="Примечание 2 5 3 2 3 3" xfId="43194"/>
    <cellStyle name="Примечание 2 5 3 2 3 4" xfId="43195"/>
    <cellStyle name="Примечание 2 5 3 2 3 5" xfId="43196"/>
    <cellStyle name="Примечание 2 5 3 2 3 6" xfId="43197"/>
    <cellStyle name="Примечание 2 5 3 2 3 7" xfId="43198"/>
    <cellStyle name="Примечание 2 5 3 2 4" xfId="43199"/>
    <cellStyle name="Примечание 2 5 3 2 4 2" xfId="43200"/>
    <cellStyle name="Примечание 2 5 3 2 4 3" xfId="43201"/>
    <cellStyle name="Примечание 2 5 3 2 4 4" xfId="43202"/>
    <cellStyle name="Примечание 2 5 3 2 4 5" xfId="43203"/>
    <cellStyle name="Примечание 2 5 3 2 4 6" xfId="43204"/>
    <cellStyle name="Примечание 2 5 3 2 4 7" xfId="43205"/>
    <cellStyle name="Примечание 2 5 3 2 5" xfId="43206"/>
    <cellStyle name="Примечание 2 5 3 2 6" xfId="43207"/>
    <cellStyle name="Примечание 2 5 3 2 7" xfId="43208"/>
    <cellStyle name="Примечание 2 5 3 2 8" xfId="43209"/>
    <cellStyle name="Примечание 2 5 3 2 9" xfId="43210"/>
    <cellStyle name="Примечание 2 5 3 3" xfId="43211"/>
    <cellStyle name="Примечание 2 5 3 3 10" xfId="43212"/>
    <cellStyle name="Примечание 2 5 3 3 11" xfId="43213"/>
    <cellStyle name="Примечание 2 5 3 3 12" xfId="43214"/>
    <cellStyle name="Примечание 2 5 3 3 13" xfId="43215"/>
    <cellStyle name="Примечание 2 5 3 3 14" xfId="43216"/>
    <cellStyle name="Примечание 2 5 3 3 2" xfId="43217"/>
    <cellStyle name="Примечание 2 5 3 3 2 10" xfId="43218"/>
    <cellStyle name="Примечание 2 5 3 3 2 2" xfId="43219"/>
    <cellStyle name="Примечание 2 5 3 3 2 2 2" xfId="43220"/>
    <cellStyle name="Примечание 2 5 3 3 2 2 3" xfId="43221"/>
    <cellStyle name="Примечание 2 5 3 3 2 2 4" xfId="43222"/>
    <cellStyle name="Примечание 2 5 3 3 2 2 5" xfId="43223"/>
    <cellStyle name="Примечание 2 5 3 3 2 2 6" xfId="43224"/>
    <cellStyle name="Примечание 2 5 3 3 2 2 7" xfId="43225"/>
    <cellStyle name="Примечание 2 5 3 3 2 3" xfId="43226"/>
    <cellStyle name="Примечание 2 5 3 3 2 3 2" xfId="43227"/>
    <cellStyle name="Примечание 2 5 3 3 2 3 3" xfId="43228"/>
    <cellStyle name="Примечание 2 5 3 3 2 3 4" xfId="43229"/>
    <cellStyle name="Примечание 2 5 3 3 2 3 5" xfId="43230"/>
    <cellStyle name="Примечание 2 5 3 3 2 3 6" xfId="43231"/>
    <cellStyle name="Примечание 2 5 3 3 2 3 7" xfId="43232"/>
    <cellStyle name="Примечание 2 5 3 3 2 4" xfId="43233"/>
    <cellStyle name="Примечание 2 5 3 3 2 5" xfId="43234"/>
    <cellStyle name="Примечание 2 5 3 3 2 6" xfId="43235"/>
    <cellStyle name="Примечание 2 5 3 3 2 7" xfId="43236"/>
    <cellStyle name="Примечание 2 5 3 3 2 8" xfId="43237"/>
    <cellStyle name="Примечание 2 5 3 3 2 9" xfId="43238"/>
    <cellStyle name="Примечание 2 5 3 3 3" xfId="43239"/>
    <cellStyle name="Примечание 2 5 3 3 3 2" xfId="43240"/>
    <cellStyle name="Примечание 2 5 3 3 3 3" xfId="43241"/>
    <cellStyle name="Примечание 2 5 3 3 3 4" xfId="43242"/>
    <cellStyle name="Примечание 2 5 3 3 3 5" xfId="43243"/>
    <cellStyle name="Примечание 2 5 3 3 3 6" xfId="43244"/>
    <cellStyle name="Примечание 2 5 3 3 3 7" xfId="43245"/>
    <cellStyle name="Примечание 2 5 3 3 4" xfId="43246"/>
    <cellStyle name="Примечание 2 5 3 3 4 2" xfId="43247"/>
    <cellStyle name="Примечание 2 5 3 3 4 3" xfId="43248"/>
    <cellStyle name="Примечание 2 5 3 3 4 4" xfId="43249"/>
    <cellStyle name="Примечание 2 5 3 3 4 5" xfId="43250"/>
    <cellStyle name="Примечание 2 5 3 3 4 6" xfId="43251"/>
    <cellStyle name="Примечание 2 5 3 3 4 7" xfId="43252"/>
    <cellStyle name="Примечание 2 5 3 3 5" xfId="43253"/>
    <cellStyle name="Примечание 2 5 3 3 6" xfId="43254"/>
    <cellStyle name="Примечание 2 5 3 3 7" xfId="43255"/>
    <cellStyle name="Примечание 2 5 3 3 8" xfId="43256"/>
    <cellStyle name="Примечание 2 5 3 3 9" xfId="43257"/>
    <cellStyle name="Примечание 2 5 3 4" xfId="43258"/>
    <cellStyle name="Примечание 2 5 3 4 10" xfId="43259"/>
    <cellStyle name="Примечание 2 5 3 4 11" xfId="43260"/>
    <cellStyle name="Примечание 2 5 3 4 12" xfId="43261"/>
    <cellStyle name="Примечание 2 5 3 4 13" xfId="43262"/>
    <cellStyle name="Примечание 2 5 3 4 14" xfId="43263"/>
    <cellStyle name="Примечание 2 5 3 4 2" xfId="43264"/>
    <cellStyle name="Примечание 2 5 3 4 2 10" xfId="43265"/>
    <cellStyle name="Примечание 2 5 3 4 2 2" xfId="43266"/>
    <cellStyle name="Примечание 2 5 3 4 2 2 2" xfId="43267"/>
    <cellStyle name="Примечание 2 5 3 4 2 2 3" xfId="43268"/>
    <cellStyle name="Примечание 2 5 3 4 2 2 4" xfId="43269"/>
    <cellStyle name="Примечание 2 5 3 4 2 2 5" xfId="43270"/>
    <cellStyle name="Примечание 2 5 3 4 2 2 6" xfId="43271"/>
    <cellStyle name="Примечание 2 5 3 4 2 2 7" xfId="43272"/>
    <cellStyle name="Примечание 2 5 3 4 2 3" xfId="43273"/>
    <cellStyle name="Примечание 2 5 3 4 2 3 2" xfId="43274"/>
    <cellStyle name="Примечание 2 5 3 4 2 3 3" xfId="43275"/>
    <cellStyle name="Примечание 2 5 3 4 2 3 4" xfId="43276"/>
    <cellStyle name="Примечание 2 5 3 4 2 3 5" xfId="43277"/>
    <cellStyle name="Примечание 2 5 3 4 2 3 6" xfId="43278"/>
    <cellStyle name="Примечание 2 5 3 4 2 3 7" xfId="43279"/>
    <cellStyle name="Примечание 2 5 3 4 2 4" xfId="43280"/>
    <cellStyle name="Примечание 2 5 3 4 2 5" xfId="43281"/>
    <cellStyle name="Примечание 2 5 3 4 2 6" xfId="43282"/>
    <cellStyle name="Примечание 2 5 3 4 2 7" xfId="43283"/>
    <cellStyle name="Примечание 2 5 3 4 2 8" xfId="43284"/>
    <cellStyle name="Примечание 2 5 3 4 2 9" xfId="43285"/>
    <cellStyle name="Примечание 2 5 3 4 3" xfId="43286"/>
    <cellStyle name="Примечание 2 5 3 4 3 2" xfId="43287"/>
    <cellStyle name="Примечание 2 5 3 4 3 3" xfId="43288"/>
    <cellStyle name="Примечание 2 5 3 4 3 4" xfId="43289"/>
    <cellStyle name="Примечание 2 5 3 4 3 5" xfId="43290"/>
    <cellStyle name="Примечание 2 5 3 4 3 6" xfId="43291"/>
    <cellStyle name="Примечание 2 5 3 4 3 7" xfId="43292"/>
    <cellStyle name="Примечание 2 5 3 4 4" xfId="43293"/>
    <cellStyle name="Примечание 2 5 3 4 4 2" xfId="43294"/>
    <cellStyle name="Примечание 2 5 3 4 4 3" xfId="43295"/>
    <cellStyle name="Примечание 2 5 3 4 4 4" xfId="43296"/>
    <cellStyle name="Примечание 2 5 3 4 4 5" xfId="43297"/>
    <cellStyle name="Примечание 2 5 3 4 4 6" xfId="43298"/>
    <cellStyle name="Примечание 2 5 3 4 4 7" xfId="43299"/>
    <cellStyle name="Примечание 2 5 3 4 5" xfId="43300"/>
    <cellStyle name="Примечание 2 5 3 4 6" xfId="43301"/>
    <cellStyle name="Примечание 2 5 3 4 7" xfId="43302"/>
    <cellStyle name="Примечание 2 5 3 4 8" xfId="43303"/>
    <cellStyle name="Примечание 2 5 3 4 9" xfId="43304"/>
    <cellStyle name="Примечание 2 5 3 5" xfId="43305"/>
    <cellStyle name="Примечание 2 5 3 5 10" xfId="43306"/>
    <cellStyle name="Примечание 2 5 3 5 11" xfId="43307"/>
    <cellStyle name="Примечание 2 5 3 5 12" xfId="43308"/>
    <cellStyle name="Примечание 2 5 3 5 13" xfId="43309"/>
    <cellStyle name="Примечание 2 5 3 5 14" xfId="43310"/>
    <cellStyle name="Примечание 2 5 3 5 2" xfId="43311"/>
    <cellStyle name="Примечание 2 5 3 5 2 10" xfId="43312"/>
    <cellStyle name="Примечание 2 5 3 5 2 2" xfId="43313"/>
    <cellStyle name="Примечание 2 5 3 5 2 2 2" xfId="43314"/>
    <cellStyle name="Примечание 2 5 3 5 2 2 3" xfId="43315"/>
    <cellStyle name="Примечание 2 5 3 5 2 2 4" xfId="43316"/>
    <cellStyle name="Примечание 2 5 3 5 2 2 5" xfId="43317"/>
    <cellStyle name="Примечание 2 5 3 5 2 2 6" xfId="43318"/>
    <cellStyle name="Примечание 2 5 3 5 2 2 7" xfId="43319"/>
    <cellStyle name="Примечание 2 5 3 5 2 3" xfId="43320"/>
    <cellStyle name="Примечание 2 5 3 5 2 3 2" xfId="43321"/>
    <cellStyle name="Примечание 2 5 3 5 2 3 3" xfId="43322"/>
    <cellStyle name="Примечание 2 5 3 5 2 3 4" xfId="43323"/>
    <cellStyle name="Примечание 2 5 3 5 2 3 5" xfId="43324"/>
    <cellStyle name="Примечание 2 5 3 5 2 3 6" xfId="43325"/>
    <cellStyle name="Примечание 2 5 3 5 2 3 7" xfId="43326"/>
    <cellStyle name="Примечание 2 5 3 5 2 4" xfId="43327"/>
    <cellStyle name="Примечание 2 5 3 5 2 5" xfId="43328"/>
    <cellStyle name="Примечание 2 5 3 5 2 6" xfId="43329"/>
    <cellStyle name="Примечание 2 5 3 5 2 7" xfId="43330"/>
    <cellStyle name="Примечание 2 5 3 5 2 8" xfId="43331"/>
    <cellStyle name="Примечание 2 5 3 5 2 9" xfId="43332"/>
    <cellStyle name="Примечание 2 5 3 5 3" xfId="43333"/>
    <cellStyle name="Примечание 2 5 3 5 3 2" xfId="43334"/>
    <cellStyle name="Примечание 2 5 3 5 3 3" xfId="43335"/>
    <cellStyle name="Примечание 2 5 3 5 3 4" xfId="43336"/>
    <cellStyle name="Примечание 2 5 3 5 3 5" xfId="43337"/>
    <cellStyle name="Примечание 2 5 3 5 3 6" xfId="43338"/>
    <cellStyle name="Примечание 2 5 3 5 3 7" xfId="43339"/>
    <cellStyle name="Примечание 2 5 3 5 4" xfId="43340"/>
    <cellStyle name="Примечание 2 5 3 5 4 2" xfId="43341"/>
    <cellStyle name="Примечание 2 5 3 5 4 3" xfId="43342"/>
    <cellStyle name="Примечание 2 5 3 5 4 4" xfId="43343"/>
    <cellStyle name="Примечание 2 5 3 5 4 5" xfId="43344"/>
    <cellStyle name="Примечание 2 5 3 5 4 6" xfId="43345"/>
    <cellStyle name="Примечание 2 5 3 5 4 7" xfId="43346"/>
    <cellStyle name="Примечание 2 5 3 5 5" xfId="43347"/>
    <cellStyle name="Примечание 2 5 3 5 6" xfId="43348"/>
    <cellStyle name="Примечание 2 5 3 5 7" xfId="43349"/>
    <cellStyle name="Примечание 2 5 3 5 8" xfId="43350"/>
    <cellStyle name="Примечание 2 5 3 5 9" xfId="43351"/>
    <cellStyle name="Примечание 2 5 3 6" xfId="43352"/>
    <cellStyle name="Примечание 2 5 3 6 10" xfId="43353"/>
    <cellStyle name="Примечание 2 5 3 6 2" xfId="43354"/>
    <cellStyle name="Примечание 2 5 3 6 2 2" xfId="43355"/>
    <cellStyle name="Примечание 2 5 3 6 2 3" xfId="43356"/>
    <cellStyle name="Примечание 2 5 3 6 2 4" xfId="43357"/>
    <cellStyle name="Примечание 2 5 3 6 2 5" xfId="43358"/>
    <cellStyle name="Примечание 2 5 3 6 2 6" xfId="43359"/>
    <cellStyle name="Примечание 2 5 3 6 2 7" xfId="43360"/>
    <cellStyle name="Примечание 2 5 3 6 3" xfId="43361"/>
    <cellStyle name="Примечание 2 5 3 6 3 2" xfId="43362"/>
    <cellStyle name="Примечание 2 5 3 6 3 3" xfId="43363"/>
    <cellStyle name="Примечание 2 5 3 6 3 4" xfId="43364"/>
    <cellStyle name="Примечание 2 5 3 6 3 5" xfId="43365"/>
    <cellStyle name="Примечание 2 5 3 6 3 6" xfId="43366"/>
    <cellStyle name="Примечание 2 5 3 6 3 7" xfId="43367"/>
    <cellStyle name="Примечание 2 5 3 6 4" xfId="43368"/>
    <cellStyle name="Примечание 2 5 3 6 5" xfId="43369"/>
    <cellStyle name="Примечание 2 5 3 6 6" xfId="43370"/>
    <cellStyle name="Примечание 2 5 3 6 7" xfId="43371"/>
    <cellStyle name="Примечание 2 5 3 6 8" xfId="43372"/>
    <cellStyle name="Примечание 2 5 3 6 9" xfId="43373"/>
    <cellStyle name="Примечание 2 5 3 7" xfId="43374"/>
    <cellStyle name="Примечание 2 5 3 7 2" xfId="43375"/>
    <cellStyle name="Примечание 2 5 3 7 3" xfId="43376"/>
    <cellStyle name="Примечание 2 5 3 7 4" xfId="43377"/>
    <cellStyle name="Примечание 2 5 3 7 5" xfId="43378"/>
    <cellStyle name="Примечание 2 5 3 7 6" xfId="43379"/>
    <cellStyle name="Примечание 2 5 3 7 7" xfId="43380"/>
    <cellStyle name="Примечание 2 5 3 8" xfId="43381"/>
    <cellStyle name="Примечание 2 5 3 8 2" xfId="43382"/>
    <cellStyle name="Примечание 2 5 3 8 3" xfId="43383"/>
    <cellStyle name="Примечание 2 5 3 8 4" xfId="43384"/>
    <cellStyle name="Примечание 2 5 3 8 5" xfId="43385"/>
    <cellStyle name="Примечание 2 5 3 8 6" xfId="43386"/>
    <cellStyle name="Примечание 2 5 3 8 7" xfId="43387"/>
    <cellStyle name="Примечание 2 5 3 9" xfId="43388"/>
    <cellStyle name="Примечание 2 5 4" xfId="43389"/>
    <cellStyle name="Примечание 2 5 4 10" xfId="43390"/>
    <cellStyle name="Примечание 2 5 4 11" xfId="43391"/>
    <cellStyle name="Примечание 2 5 4 12" xfId="43392"/>
    <cellStyle name="Примечание 2 5 4 13" xfId="43393"/>
    <cellStyle name="Примечание 2 5 4 14" xfId="43394"/>
    <cellStyle name="Примечание 2 5 4 15" xfId="43395"/>
    <cellStyle name="Примечание 2 5 4 2" xfId="43396"/>
    <cellStyle name="Примечание 2 5 4 2 10" xfId="43397"/>
    <cellStyle name="Примечание 2 5 4 2 11" xfId="43398"/>
    <cellStyle name="Примечание 2 5 4 2 12" xfId="43399"/>
    <cellStyle name="Примечание 2 5 4 2 13" xfId="43400"/>
    <cellStyle name="Примечание 2 5 4 2 14" xfId="43401"/>
    <cellStyle name="Примечание 2 5 4 2 2" xfId="43402"/>
    <cellStyle name="Примечание 2 5 4 2 2 10" xfId="43403"/>
    <cellStyle name="Примечание 2 5 4 2 2 2" xfId="43404"/>
    <cellStyle name="Примечание 2 5 4 2 2 2 2" xfId="43405"/>
    <cellStyle name="Примечание 2 5 4 2 2 2 3" xfId="43406"/>
    <cellStyle name="Примечание 2 5 4 2 2 2 4" xfId="43407"/>
    <cellStyle name="Примечание 2 5 4 2 2 2 5" xfId="43408"/>
    <cellStyle name="Примечание 2 5 4 2 2 2 6" xfId="43409"/>
    <cellStyle name="Примечание 2 5 4 2 2 2 7" xfId="43410"/>
    <cellStyle name="Примечание 2 5 4 2 2 3" xfId="43411"/>
    <cellStyle name="Примечание 2 5 4 2 2 3 2" xfId="43412"/>
    <cellStyle name="Примечание 2 5 4 2 2 3 3" xfId="43413"/>
    <cellStyle name="Примечание 2 5 4 2 2 3 4" xfId="43414"/>
    <cellStyle name="Примечание 2 5 4 2 2 3 5" xfId="43415"/>
    <cellStyle name="Примечание 2 5 4 2 2 3 6" xfId="43416"/>
    <cellStyle name="Примечание 2 5 4 2 2 3 7" xfId="43417"/>
    <cellStyle name="Примечание 2 5 4 2 2 4" xfId="43418"/>
    <cellStyle name="Примечание 2 5 4 2 2 5" xfId="43419"/>
    <cellStyle name="Примечание 2 5 4 2 2 6" xfId="43420"/>
    <cellStyle name="Примечание 2 5 4 2 2 7" xfId="43421"/>
    <cellStyle name="Примечание 2 5 4 2 2 8" xfId="43422"/>
    <cellStyle name="Примечание 2 5 4 2 2 9" xfId="43423"/>
    <cellStyle name="Примечание 2 5 4 2 3" xfId="43424"/>
    <cellStyle name="Примечание 2 5 4 2 3 2" xfId="43425"/>
    <cellStyle name="Примечание 2 5 4 2 3 3" xfId="43426"/>
    <cellStyle name="Примечание 2 5 4 2 3 4" xfId="43427"/>
    <cellStyle name="Примечание 2 5 4 2 3 5" xfId="43428"/>
    <cellStyle name="Примечание 2 5 4 2 3 6" xfId="43429"/>
    <cellStyle name="Примечание 2 5 4 2 3 7" xfId="43430"/>
    <cellStyle name="Примечание 2 5 4 2 4" xfId="43431"/>
    <cellStyle name="Примечание 2 5 4 2 4 2" xfId="43432"/>
    <cellStyle name="Примечание 2 5 4 2 4 3" xfId="43433"/>
    <cellStyle name="Примечание 2 5 4 2 4 4" xfId="43434"/>
    <cellStyle name="Примечание 2 5 4 2 4 5" xfId="43435"/>
    <cellStyle name="Примечание 2 5 4 2 4 6" xfId="43436"/>
    <cellStyle name="Примечание 2 5 4 2 4 7" xfId="43437"/>
    <cellStyle name="Примечание 2 5 4 2 5" xfId="43438"/>
    <cellStyle name="Примечание 2 5 4 2 6" xfId="43439"/>
    <cellStyle name="Примечание 2 5 4 2 7" xfId="43440"/>
    <cellStyle name="Примечание 2 5 4 2 8" xfId="43441"/>
    <cellStyle name="Примечание 2 5 4 2 9" xfId="43442"/>
    <cellStyle name="Примечание 2 5 4 3" xfId="43443"/>
    <cellStyle name="Примечание 2 5 4 3 10" xfId="43444"/>
    <cellStyle name="Примечание 2 5 4 3 11" xfId="43445"/>
    <cellStyle name="Примечание 2 5 4 3 12" xfId="43446"/>
    <cellStyle name="Примечание 2 5 4 3 13" xfId="43447"/>
    <cellStyle name="Примечание 2 5 4 3 14" xfId="43448"/>
    <cellStyle name="Примечание 2 5 4 3 2" xfId="43449"/>
    <cellStyle name="Примечание 2 5 4 3 2 10" xfId="43450"/>
    <cellStyle name="Примечание 2 5 4 3 2 2" xfId="43451"/>
    <cellStyle name="Примечание 2 5 4 3 2 2 2" xfId="43452"/>
    <cellStyle name="Примечание 2 5 4 3 2 2 3" xfId="43453"/>
    <cellStyle name="Примечание 2 5 4 3 2 2 4" xfId="43454"/>
    <cellStyle name="Примечание 2 5 4 3 2 2 5" xfId="43455"/>
    <cellStyle name="Примечание 2 5 4 3 2 2 6" xfId="43456"/>
    <cellStyle name="Примечание 2 5 4 3 2 2 7" xfId="43457"/>
    <cellStyle name="Примечание 2 5 4 3 2 3" xfId="43458"/>
    <cellStyle name="Примечание 2 5 4 3 2 3 2" xfId="43459"/>
    <cellStyle name="Примечание 2 5 4 3 2 3 3" xfId="43460"/>
    <cellStyle name="Примечание 2 5 4 3 2 3 4" xfId="43461"/>
    <cellStyle name="Примечание 2 5 4 3 2 3 5" xfId="43462"/>
    <cellStyle name="Примечание 2 5 4 3 2 3 6" xfId="43463"/>
    <cellStyle name="Примечание 2 5 4 3 2 3 7" xfId="43464"/>
    <cellStyle name="Примечание 2 5 4 3 2 4" xfId="43465"/>
    <cellStyle name="Примечание 2 5 4 3 2 5" xfId="43466"/>
    <cellStyle name="Примечание 2 5 4 3 2 6" xfId="43467"/>
    <cellStyle name="Примечание 2 5 4 3 2 7" xfId="43468"/>
    <cellStyle name="Примечание 2 5 4 3 2 8" xfId="43469"/>
    <cellStyle name="Примечание 2 5 4 3 2 9" xfId="43470"/>
    <cellStyle name="Примечание 2 5 4 3 3" xfId="43471"/>
    <cellStyle name="Примечание 2 5 4 3 3 2" xfId="43472"/>
    <cellStyle name="Примечание 2 5 4 3 3 3" xfId="43473"/>
    <cellStyle name="Примечание 2 5 4 3 3 4" xfId="43474"/>
    <cellStyle name="Примечание 2 5 4 3 3 5" xfId="43475"/>
    <cellStyle name="Примечание 2 5 4 3 3 6" xfId="43476"/>
    <cellStyle name="Примечание 2 5 4 3 3 7" xfId="43477"/>
    <cellStyle name="Примечание 2 5 4 3 4" xfId="43478"/>
    <cellStyle name="Примечание 2 5 4 3 4 2" xfId="43479"/>
    <cellStyle name="Примечание 2 5 4 3 4 3" xfId="43480"/>
    <cellStyle name="Примечание 2 5 4 3 4 4" xfId="43481"/>
    <cellStyle name="Примечание 2 5 4 3 4 5" xfId="43482"/>
    <cellStyle name="Примечание 2 5 4 3 4 6" xfId="43483"/>
    <cellStyle name="Примечание 2 5 4 3 4 7" xfId="43484"/>
    <cellStyle name="Примечание 2 5 4 3 5" xfId="43485"/>
    <cellStyle name="Примечание 2 5 4 3 6" xfId="43486"/>
    <cellStyle name="Примечание 2 5 4 3 7" xfId="43487"/>
    <cellStyle name="Примечание 2 5 4 3 8" xfId="43488"/>
    <cellStyle name="Примечание 2 5 4 3 9" xfId="43489"/>
    <cellStyle name="Примечание 2 5 4 4" xfId="43490"/>
    <cellStyle name="Примечание 2 5 4 4 10" xfId="43491"/>
    <cellStyle name="Примечание 2 5 4 4 11" xfId="43492"/>
    <cellStyle name="Примечание 2 5 4 4 12" xfId="43493"/>
    <cellStyle name="Примечание 2 5 4 4 13" xfId="43494"/>
    <cellStyle name="Примечание 2 5 4 4 14" xfId="43495"/>
    <cellStyle name="Примечание 2 5 4 4 2" xfId="43496"/>
    <cellStyle name="Примечание 2 5 4 4 2 10" xfId="43497"/>
    <cellStyle name="Примечание 2 5 4 4 2 2" xfId="43498"/>
    <cellStyle name="Примечание 2 5 4 4 2 2 2" xfId="43499"/>
    <cellStyle name="Примечание 2 5 4 4 2 2 3" xfId="43500"/>
    <cellStyle name="Примечание 2 5 4 4 2 2 4" xfId="43501"/>
    <cellStyle name="Примечание 2 5 4 4 2 2 5" xfId="43502"/>
    <cellStyle name="Примечание 2 5 4 4 2 2 6" xfId="43503"/>
    <cellStyle name="Примечание 2 5 4 4 2 2 7" xfId="43504"/>
    <cellStyle name="Примечание 2 5 4 4 2 3" xfId="43505"/>
    <cellStyle name="Примечание 2 5 4 4 2 3 2" xfId="43506"/>
    <cellStyle name="Примечание 2 5 4 4 2 3 3" xfId="43507"/>
    <cellStyle name="Примечание 2 5 4 4 2 3 4" xfId="43508"/>
    <cellStyle name="Примечание 2 5 4 4 2 3 5" xfId="43509"/>
    <cellStyle name="Примечание 2 5 4 4 2 3 6" xfId="43510"/>
    <cellStyle name="Примечание 2 5 4 4 2 3 7" xfId="43511"/>
    <cellStyle name="Примечание 2 5 4 4 2 4" xfId="43512"/>
    <cellStyle name="Примечание 2 5 4 4 2 5" xfId="43513"/>
    <cellStyle name="Примечание 2 5 4 4 2 6" xfId="43514"/>
    <cellStyle name="Примечание 2 5 4 4 2 7" xfId="43515"/>
    <cellStyle name="Примечание 2 5 4 4 2 8" xfId="43516"/>
    <cellStyle name="Примечание 2 5 4 4 2 9" xfId="43517"/>
    <cellStyle name="Примечание 2 5 4 4 3" xfId="43518"/>
    <cellStyle name="Примечание 2 5 4 4 3 2" xfId="43519"/>
    <cellStyle name="Примечание 2 5 4 4 3 3" xfId="43520"/>
    <cellStyle name="Примечание 2 5 4 4 3 4" xfId="43521"/>
    <cellStyle name="Примечание 2 5 4 4 3 5" xfId="43522"/>
    <cellStyle name="Примечание 2 5 4 4 3 6" xfId="43523"/>
    <cellStyle name="Примечание 2 5 4 4 3 7" xfId="43524"/>
    <cellStyle name="Примечание 2 5 4 4 4" xfId="43525"/>
    <cellStyle name="Примечание 2 5 4 4 4 2" xfId="43526"/>
    <cellStyle name="Примечание 2 5 4 4 4 3" xfId="43527"/>
    <cellStyle name="Примечание 2 5 4 4 4 4" xfId="43528"/>
    <cellStyle name="Примечание 2 5 4 4 4 5" xfId="43529"/>
    <cellStyle name="Примечание 2 5 4 4 4 6" xfId="43530"/>
    <cellStyle name="Примечание 2 5 4 4 4 7" xfId="43531"/>
    <cellStyle name="Примечание 2 5 4 4 5" xfId="43532"/>
    <cellStyle name="Примечание 2 5 4 4 6" xfId="43533"/>
    <cellStyle name="Примечание 2 5 4 4 7" xfId="43534"/>
    <cellStyle name="Примечание 2 5 4 4 8" xfId="43535"/>
    <cellStyle name="Примечание 2 5 4 4 9" xfId="43536"/>
    <cellStyle name="Примечание 2 5 4 5" xfId="43537"/>
    <cellStyle name="Примечание 2 5 4 5 10" xfId="43538"/>
    <cellStyle name="Примечание 2 5 4 5 11" xfId="43539"/>
    <cellStyle name="Примечание 2 5 4 5 12" xfId="43540"/>
    <cellStyle name="Примечание 2 5 4 5 13" xfId="43541"/>
    <cellStyle name="Примечание 2 5 4 5 14" xfId="43542"/>
    <cellStyle name="Примечание 2 5 4 5 2" xfId="43543"/>
    <cellStyle name="Примечание 2 5 4 5 2 10" xfId="43544"/>
    <cellStyle name="Примечание 2 5 4 5 2 2" xfId="43545"/>
    <cellStyle name="Примечание 2 5 4 5 2 2 2" xfId="43546"/>
    <cellStyle name="Примечание 2 5 4 5 2 2 3" xfId="43547"/>
    <cellStyle name="Примечание 2 5 4 5 2 2 4" xfId="43548"/>
    <cellStyle name="Примечание 2 5 4 5 2 2 5" xfId="43549"/>
    <cellStyle name="Примечание 2 5 4 5 2 2 6" xfId="43550"/>
    <cellStyle name="Примечание 2 5 4 5 2 2 7" xfId="43551"/>
    <cellStyle name="Примечание 2 5 4 5 2 3" xfId="43552"/>
    <cellStyle name="Примечание 2 5 4 5 2 3 2" xfId="43553"/>
    <cellStyle name="Примечание 2 5 4 5 2 3 3" xfId="43554"/>
    <cellStyle name="Примечание 2 5 4 5 2 3 4" xfId="43555"/>
    <cellStyle name="Примечание 2 5 4 5 2 3 5" xfId="43556"/>
    <cellStyle name="Примечание 2 5 4 5 2 3 6" xfId="43557"/>
    <cellStyle name="Примечание 2 5 4 5 2 3 7" xfId="43558"/>
    <cellStyle name="Примечание 2 5 4 5 2 4" xfId="43559"/>
    <cellStyle name="Примечание 2 5 4 5 2 5" xfId="43560"/>
    <cellStyle name="Примечание 2 5 4 5 2 6" xfId="43561"/>
    <cellStyle name="Примечание 2 5 4 5 2 7" xfId="43562"/>
    <cellStyle name="Примечание 2 5 4 5 2 8" xfId="43563"/>
    <cellStyle name="Примечание 2 5 4 5 2 9" xfId="43564"/>
    <cellStyle name="Примечание 2 5 4 5 3" xfId="43565"/>
    <cellStyle name="Примечание 2 5 4 5 3 2" xfId="43566"/>
    <cellStyle name="Примечание 2 5 4 5 3 3" xfId="43567"/>
    <cellStyle name="Примечание 2 5 4 5 3 4" xfId="43568"/>
    <cellStyle name="Примечание 2 5 4 5 3 5" xfId="43569"/>
    <cellStyle name="Примечание 2 5 4 5 3 6" xfId="43570"/>
    <cellStyle name="Примечание 2 5 4 5 3 7" xfId="43571"/>
    <cellStyle name="Примечание 2 5 4 5 4" xfId="43572"/>
    <cellStyle name="Примечание 2 5 4 5 4 2" xfId="43573"/>
    <cellStyle name="Примечание 2 5 4 5 4 3" xfId="43574"/>
    <cellStyle name="Примечание 2 5 4 5 4 4" xfId="43575"/>
    <cellStyle name="Примечание 2 5 4 5 4 5" xfId="43576"/>
    <cellStyle name="Примечание 2 5 4 5 4 6" xfId="43577"/>
    <cellStyle name="Примечание 2 5 4 5 4 7" xfId="43578"/>
    <cellStyle name="Примечание 2 5 4 5 5" xfId="43579"/>
    <cellStyle name="Примечание 2 5 4 5 6" xfId="43580"/>
    <cellStyle name="Примечание 2 5 4 5 7" xfId="43581"/>
    <cellStyle name="Примечание 2 5 4 5 8" xfId="43582"/>
    <cellStyle name="Примечание 2 5 4 5 9" xfId="43583"/>
    <cellStyle name="Примечание 2 5 4 6" xfId="43584"/>
    <cellStyle name="Примечание 2 5 4 6 10" xfId="43585"/>
    <cellStyle name="Примечание 2 5 4 6 2" xfId="43586"/>
    <cellStyle name="Примечание 2 5 4 6 2 2" xfId="43587"/>
    <cellStyle name="Примечание 2 5 4 6 2 3" xfId="43588"/>
    <cellStyle name="Примечание 2 5 4 6 2 4" xfId="43589"/>
    <cellStyle name="Примечание 2 5 4 6 2 5" xfId="43590"/>
    <cellStyle name="Примечание 2 5 4 6 2 6" xfId="43591"/>
    <cellStyle name="Примечание 2 5 4 6 2 7" xfId="43592"/>
    <cellStyle name="Примечание 2 5 4 6 3" xfId="43593"/>
    <cellStyle name="Примечание 2 5 4 6 3 2" xfId="43594"/>
    <cellStyle name="Примечание 2 5 4 6 3 3" xfId="43595"/>
    <cellStyle name="Примечание 2 5 4 6 3 4" xfId="43596"/>
    <cellStyle name="Примечание 2 5 4 6 3 5" xfId="43597"/>
    <cellStyle name="Примечание 2 5 4 6 3 6" xfId="43598"/>
    <cellStyle name="Примечание 2 5 4 6 3 7" xfId="43599"/>
    <cellStyle name="Примечание 2 5 4 6 4" xfId="43600"/>
    <cellStyle name="Примечание 2 5 4 6 5" xfId="43601"/>
    <cellStyle name="Примечание 2 5 4 6 6" xfId="43602"/>
    <cellStyle name="Примечание 2 5 4 6 7" xfId="43603"/>
    <cellStyle name="Примечание 2 5 4 6 8" xfId="43604"/>
    <cellStyle name="Примечание 2 5 4 6 9" xfId="43605"/>
    <cellStyle name="Примечание 2 5 4 7" xfId="43606"/>
    <cellStyle name="Примечание 2 5 4 7 2" xfId="43607"/>
    <cellStyle name="Примечание 2 5 4 7 3" xfId="43608"/>
    <cellStyle name="Примечание 2 5 4 7 4" xfId="43609"/>
    <cellStyle name="Примечание 2 5 4 7 5" xfId="43610"/>
    <cellStyle name="Примечание 2 5 4 7 6" xfId="43611"/>
    <cellStyle name="Примечание 2 5 4 7 7" xfId="43612"/>
    <cellStyle name="Примечание 2 5 4 8" xfId="43613"/>
    <cellStyle name="Примечание 2 5 4 8 2" xfId="43614"/>
    <cellStyle name="Примечание 2 5 4 8 3" xfId="43615"/>
    <cellStyle name="Примечание 2 5 4 8 4" xfId="43616"/>
    <cellStyle name="Примечание 2 5 4 8 5" xfId="43617"/>
    <cellStyle name="Примечание 2 5 4 8 6" xfId="43618"/>
    <cellStyle name="Примечание 2 5 4 8 7" xfId="43619"/>
    <cellStyle name="Примечание 2 5 4 9" xfId="43620"/>
    <cellStyle name="Примечание 2 5 5" xfId="43621"/>
    <cellStyle name="Примечание 2 5 5 10" xfId="43622"/>
    <cellStyle name="Примечание 2 5 5 11" xfId="43623"/>
    <cellStyle name="Примечание 2 5 5 12" xfId="43624"/>
    <cellStyle name="Примечание 2 5 5 13" xfId="43625"/>
    <cellStyle name="Примечание 2 5 5 14" xfId="43626"/>
    <cellStyle name="Примечание 2 5 5 2" xfId="43627"/>
    <cellStyle name="Примечание 2 5 5 2 10" xfId="43628"/>
    <cellStyle name="Примечание 2 5 5 2 2" xfId="43629"/>
    <cellStyle name="Примечание 2 5 5 2 2 2" xfId="43630"/>
    <cellStyle name="Примечание 2 5 5 2 2 3" xfId="43631"/>
    <cellStyle name="Примечание 2 5 5 2 2 4" xfId="43632"/>
    <cellStyle name="Примечание 2 5 5 2 2 5" xfId="43633"/>
    <cellStyle name="Примечание 2 5 5 2 2 6" xfId="43634"/>
    <cellStyle name="Примечание 2 5 5 2 2 7" xfId="43635"/>
    <cellStyle name="Примечание 2 5 5 2 3" xfId="43636"/>
    <cellStyle name="Примечание 2 5 5 2 3 2" xfId="43637"/>
    <cellStyle name="Примечание 2 5 5 2 3 3" xfId="43638"/>
    <cellStyle name="Примечание 2 5 5 2 3 4" xfId="43639"/>
    <cellStyle name="Примечание 2 5 5 2 3 5" xfId="43640"/>
    <cellStyle name="Примечание 2 5 5 2 3 6" xfId="43641"/>
    <cellStyle name="Примечание 2 5 5 2 3 7" xfId="43642"/>
    <cellStyle name="Примечание 2 5 5 2 4" xfId="43643"/>
    <cellStyle name="Примечание 2 5 5 2 5" xfId="43644"/>
    <cellStyle name="Примечание 2 5 5 2 6" xfId="43645"/>
    <cellStyle name="Примечание 2 5 5 2 7" xfId="43646"/>
    <cellStyle name="Примечание 2 5 5 2 8" xfId="43647"/>
    <cellStyle name="Примечание 2 5 5 2 9" xfId="43648"/>
    <cellStyle name="Примечание 2 5 5 3" xfId="43649"/>
    <cellStyle name="Примечание 2 5 5 3 2" xfId="43650"/>
    <cellStyle name="Примечание 2 5 5 3 3" xfId="43651"/>
    <cellStyle name="Примечание 2 5 5 3 4" xfId="43652"/>
    <cellStyle name="Примечание 2 5 5 3 5" xfId="43653"/>
    <cellStyle name="Примечание 2 5 5 3 6" xfId="43654"/>
    <cellStyle name="Примечание 2 5 5 3 7" xfId="43655"/>
    <cellStyle name="Примечание 2 5 5 4" xfId="43656"/>
    <cellStyle name="Примечание 2 5 5 4 2" xfId="43657"/>
    <cellStyle name="Примечание 2 5 5 4 3" xfId="43658"/>
    <cellStyle name="Примечание 2 5 5 4 4" xfId="43659"/>
    <cellStyle name="Примечание 2 5 5 4 5" xfId="43660"/>
    <cellStyle name="Примечание 2 5 5 4 6" xfId="43661"/>
    <cellStyle name="Примечание 2 5 5 4 7" xfId="43662"/>
    <cellStyle name="Примечание 2 5 5 5" xfId="43663"/>
    <cellStyle name="Примечание 2 5 5 6" xfId="43664"/>
    <cellStyle name="Примечание 2 5 5 7" xfId="43665"/>
    <cellStyle name="Примечание 2 5 5 8" xfId="43666"/>
    <cellStyle name="Примечание 2 5 5 9" xfId="43667"/>
    <cellStyle name="Примечание 2 5 6" xfId="43668"/>
    <cellStyle name="Примечание 2 5 6 10" xfId="43669"/>
    <cellStyle name="Примечание 2 5 6 2" xfId="43670"/>
    <cellStyle name="Примечание 2 5 6 2 2" xfId="43671"/>
    <cellStyle name="Примечание 2 5 6 2 3" xfId="43672"/>
    <cellStyle name="Примечание 2 5 6 2 4" xfId="43673"/>
    <cellStyle name="Примечание 2 5 6 2 5" xfId="43674"/>
    <cellStyle name="Примечание 2 5 6 2 6" xfId="43675"/>
    <cellStyle name="Примечание 2 5 6 2 7" xfId="43676"/>
    <cellStyle name="Примечание 2 5 6 3" xfId="43677"/>
    <cellStyle name="Примечание 2 5 6 3 2" xfId="43678"/>
    <cellStyle name="Примечание 2 5 6 3 3" xfId="43679"/>
    <cellStyle name="Примечание 2 5 6 3 4" xfId="43680"/>
    <cellStyle name="Примечание 2 5 6 3 5" xfId="43681"/>
    <cellStyle name="Примечание 2 5 6 3 6" xfId="43682"/>
    <cellStyle name="Примечание 2 5 6 3 7" xfId="43683"/>
    <cellStyle name="Примечание 2 5 6 4" xfId="43684"/>
    <cellStyle name="Примечание 2 5 6 5" xfId="43685"/>
    <cellStyle name="Примечание 2 5 6 6" xfId="43686"/>
    <cellStyle name="Примечание 2 5 6 7" xfId="43687"/>
    <cellStyle name="Примечание 2 5 6 8" xfId="43688"/>
    <cellStyle name="Примечание 2 5 6 9" xfId="43689"/>
    <cellStyle name="Примечание 2 5 7" xfId="43690"/>
    <cellStyle name="Примечание 2 5 8" xfId="43691"/>
    <cellStyle name="Примечание 2 5 9" xfId="43692"/>
    <cellStyle name="Примечание 2 6" xfId="43693"/>
    <cellStyle name="Примечание 2 6 10" xfId="43694"/>
    <cellStyle name="Примечание 2 6 11" xfId="43695"/>
    <cellStyle name="Примечание 2 6 12" xfId="43696"/>
    <cellStyle name="Примечание 2 6 13" xfId="43697"/>
    <cellStyle name="Примечание 2 6 14" xfId="43698"/>
    <cellStyle name="Примечание 2 6 15" xfId="43699"/>
    <cellStyle name="Примечание 2 6 16" xfId="43700"/>
    <cellStyle name="Примечание 2 6 17" xfId="43701"/>
    <cellStyle name="Примечание 2 6 2" xfId="43702"/>
    <cellStyle name="Примечание 2 6 2 10" xfId="43703"/>
    <cellStyle name="Примечание 2 6 2 11" xfId="43704"/>
    <cellStyle name="Примечание 2 6 2 12" xfId="43705"/>
    <cellStyle name="Примечание 2 6 2 13" xfId="43706"/>
    <cellStyle name="Примечание 2 6 2 14" xfId="43707"/>
    <cellStyle name="Примечание 2 6 2 2" xfId="43708"/>
    <cellStyle name="Примечание 2 6 2 2 10" xfId="43709"/>
    <cellStyle name="Примечание 2 6 2 2 2" xfId="43710"/>
    <cellStyle name="Примечание 2 6 2 2 2 2" xfId="43711"/>
    <cellStyle name="Примечание 2 6 2 2 2 3" xfId="43712"/>
    <cellStyle name="Примечание 2 6 2 2 2 4" xfId="43713"/>
    <cellStyle name="Примечание 2 6 2 2 2 5" xfId="43714"/>
    <cellStyle name="Примечание 2 6 2 2 2 6" xfId="43715"/>
    <cellStyle name="Примечание 2 6 2 2 2 7" xfId="43716"/>
    <cellStyle name="Примечание 2 6 2 2 3" xfId="43717"/>
    <cellStyle name="Примечание 2 6 2 2 3 2" xfId="43718"/>
    <cellStyle name="Примечание 2 6 2 2 3 3" xfId="43719"/>
    <cellStyle name="Примечание 2 6 2 2 3 4" xfId="43720"/>
    <cellStyle name="Примечание 2 6 2 2 3 5" xfId="43721"/>
    <cellStyle name="Примечание 2 6 2 2 3 6" xfId="43722"/>
    <cellStyle name="Примечание 2 6 2 2 3 7" xfId="43723"/>
    <cellStyle name="Примечание 2 6 2 2 4" xfId="43724"/>
    <cellStyle name="Примечание 2 6 2 2 5" xfId="43725"/>
    <cellStyle name="Примечание 2 6 2 2 6" xfId="43726"/>
    <cellStyle name="Примечание 2 6 2 2 7" xfId="43727"/>
    <cellStyle name="Примечание 2 6 2 2 8" xfId="43728"/>
    <cellStyle name="Примечание 2 6 2 2 9" xfId="43729"/>
    <cellStyle name="Примечание 2 6 2 3" xfId="43730"/>
    <cellStyle name="Примечание 2 6 2 3 2" xfId="43731"/>
    <cellStyle name="Примечание 2 6 2 3 3" xfId="43732"/>
    <cellStyle name="Примечание 2 6 2 3 4" xfId="43733"/>
    <cellStyle name="Примечание 2 6 2 3 5" xfId="43734"/>
    <cellStyle name="Примечание 2 6 2 3 6" xfId="43735"/>
    <cellStyle name="Примечание 2 6 2 3 7" xfId="43736"/>
    <cellStyle name="Примечание 2 6 2 4" xfId="43737"/>
    <cellStyle name="Примечание 2 6 2 4 2" xfId="43738"/>
    <cellStyle name="Примечание 2 6 2 4 3" xfId="43739"/>
    <cellStyle name="Примечание 2 6 2 4 4" xfId="43740"/>
    <cellStyle name="Примечание 2 6 2 4 5" xfId="43741"/>
    <cellStyle name="Примечание 2 6 2 4 6" xfId="43742"/>
    <cellStyle name="Примечание 2 6 2 4 7" xfId="43743"/>
    <cellStyle name="Примечание 2 6 2 5" xfId="43744"/>
    <cellStyle name="Примечание 2 6 2 6" xfId="43745"/>
    <cellStyle name="Примечание 2 6 2 7" xfId="43746"/>
    <cellStyle name="Примечание 2 6 2 8" xfId="43747"/>
    <cellStyle name="Примечание 2 6 2 9" xfId="43748"/>
    <cellStyle name="Примечание 2 6 3" xfId="43749"/>
    <cellStyle name="Примечание 2 6 3 10" xfId="43750"/>
    <cellStyle name="Примечание 2 6 3 11" xfId="43751"/>
    <cellStyle name="Примечание 2 6 3 12" xfId="43752"/>
    <cellStyle name="Примечание 2 6 3 13" xfId="43753"/>
    <cellStyle name="Примечание 2 6 3 14" xfId="43754"/>
    <cellStyle name="Примечание 2 6 3 2" xfId="43755"/>
    <cellStyle name="Примечание 2 6 3 2 10" xfId="43756"/>
    <cellStyle name="Примечание 2 6 3 2 2" xfId="43757"/>
    <cellStyle name="Примечание 2 6 3 2 2 2" xfId="43758"/>
    <cellStyle name="Примечание 2 6 3 2 2 3" xfId="43759"/>
    <cellStyle name="Примечание 2 6 3 2 2 4" xfId="43760"/>
    <cellStyle name="Примечание 2 6 3 2 2 5" xfId="43761"/>
    <cellStyle name="Примечание 2 6 3 2 2 6" xfId="43762"/>
    <cellStyle name="Примечание 2 6 3 2 2 7" xfId="43763"/>
    <cellStyle name="Примечание 2 6 3 2 3" xfId="43764"/>
    <cellStyle name="Примечание 2 6 3 2 3 2" xfId="43765"/>
    <cellStyle name="Примечание 2 6 3 2 3 3" xfId="43766"/>
    <cellStyle name="Примечание 2 6 3 2 3 4" xfId="43767"/>
    <cellStyle name="Примечание 2 6 3 2 3 5" xfId="43768"/>
    <cellStyle name="Примечание 2 6 3 2 3 6" xfId="43769"/>
    <cellStyle name="Примечание 2 6 3 2 3 7" xfId="43770"/>
    <cellStyle name="Примечание 2 6 3 2 4" xfId="43771"/>
    <cellStyle name="Примечание 2 6 3 2 5" xfId="43772"/>
    <cellStyle name="Примечание 2 6 3 2 6" xfId="43773"/>
    <cellStyle name="Примечание 2 6 3 2 7" xfId="43774"/>
    <cellStyle name="Примечание 2 6 3 2 8" xfId="43775"/>
    <cellStyle name="Примечание 2 6 3 2 9" xfId="43776"/>
    <cellStyle name="Примечание 2 6 3 3" xfId="43777"/>
    <cellStyle name="Примечание 2 6 3 3 2" xfId="43778"/>
    <cellStyle name="Примечание 2 6 3 3 3" xfId="43779"/>
    <cellStyle name="Примечание 2 6 3 3 4" xfId="43780"/>
    <cellStyle name="Примечание 2 6 3 3 5" xfId="43781"/>
    <cellStyle name="Примечание 2 6 3 3 6" xfId="43782"/>
    <cellStyle name="Примечание 2 6 3 3 7" xfId="43783"/>
    <cellStyle name="Примечание 2 6 3 4" xfId="43784"/>
    <cellStyle name="Примечание 2 6 3 4 2" xfId="43785"/>
    <cellStyle name="Примечание 2 6 3 4 3" xfId="43786"/>
    <cellStyle name="Примечание 2 6 3 4 4" xfId="43787"/>
    <cellStyle name="Примечание 2 6 3 4 5" xfId="43788"/>
    <cellStyle name="Примечание 2 6 3 4 6" xfId="43789"/>
    <cellStyle name="Примечание 2 6 3 4 7" xfId="43790"/>
    <cellStyle name="Примечание 2 6 3 5" xfId="43791"/>
    <cellStyle name="Примечание 2 6 3 6" xfId="43792"/>
    <cellStyle name="Примечание 2 6 3 7" xfId="43793"/>
    <cellStyle name="Примечание 2 6 3 8" xfId="43794"/>
    <cellStyle name="Примечание 2 6 3 9" xfId="43795"/>
    <cellStyle name="Примечание 2 6 4" xfId="43796"/>
    <cellStyle name="Примечание 2 6 4 10" xfId="43797"/>
    <cellStyle name="Примечание 2 6 4 11" xfId="43798"/>
    <cellStyle name="Примечание 2 6 4 12" xfId="43799"/>
    <cellStyle name="Примечание 2 6 4 13" xfId="43800"/>
    <cellStyle name="Примечание 2 6 4 14" xfId="43801"/>
    <cellStyle name="Примечание 2 6 4 2" xfId="43802"/>
    <cellStyle name="Примечание 2 6 4 2 10" xfId="43803"/>
    <cellStyle name="Примечание 2 6 4 2 2" xfId="43804"/>
    <cellStyle name="Примечание 2 6 4 2 2 2" xfId="43805"/>
    <cellStyle name="Примечание 2 6 4 2 2 3" xfId="43806"/>
    <cellStyle name="Примечание 2 6 4 2 2 4" xfId="43807"/>
    <cellStyle name="Примечание 2 6 4 2 2 5" xfId="43808"/>
    <cellStyle name="Примечание 2 6 4 2 2 6" xfId="43809"/>
    <cellStyle name="Примечание 2 6 4 2 2 7" xfId="43810"/>
    <cellStyle name="Примечание 2 6 4 2 3" xfId="43811"/>
    <cellStyle name="Примечание 2 6 4 2 3 2" xfId="43812"/>
    <cellStyle name="Примечание 2 6 4 2 3 3" xfId="43813"/>
    <cellStyle name="Примечание 2 6 4 2 3 4" xfId="43814"/>
    <cellStyle name="Примечание 2 6 4 2 3 5" xfId="43815"/>
    <cellStyle name="Примечание 2 6 4 2 3 6" xfId="43816"/>
    <cellStyle name="Примечание 2 6 4 2 3 7" xfId="43817"/>
    <cellStyle name="Примечание 2 6 4 2 4" xfId="43818"/>
    <cellStyle name="Примечание 2 6 4 2 5" xfId="43819"/>
    <cellStyle name="Примечание 2 6 4 2 6" xfId="43820"/>
    <cellStyle name="Примечание 2 6 4 2 7" xfId="43821"/>
    <cellStyle name="Примечание 2 6 4 2 8" xfId="43822"/>
    <cellStyle name="Примечание 2 6 4 2 9" xfId="43823"/>
    <cellStyle name="Примечание 2 6 4 3" xfId="43824"/>
    <cellStyle name="Примечание 2 6 4 3 2" xfId="43825"/>
    <cellStyle name="Примечание 2 6 4 3 3" xfId="43826"/>
    <cellStyle name="Примечание 2 6 4 3 4" xfId="43827"/>
    <cellStyle name="Примечание 2 6 4 3 5" xfId="43828"/>
    <cellStyle name="Примечание 2 6 4 3 6" xfId="43829"/>
    <cellStyle name="Примечание 2 6 4 3 7" xfId="43830"/>
    <cellStyle name="Примечание 2 6 4 4" xfId="43831"/>
    <cellStyle name="Примечание 2 6 4 4 2" xfId="43832"/>
    <cellStyle name="Примечание 2 6 4 4 3" xfId="43833"/>
    <cellStyle name="Примечание 2 6 4 4 4" xfId="43834"/>
    <cellStyle name="Примечание 2 6 4 4 5" xfId="43835"/>
    <cellStyle name="Примечание 2 6 4 4 6" xfId="43836"/>
    <cellStyle name="Примечание 2 6 4 4 7" xfId="43837"/>
    <cellStyle name="Примечание 2 6 4 5" xfId="43838"/>
    <cellStyle name="Примечание 2 6 4 6" xfId="43839"/>
    <cellStyle name="Примечание 2 6 4 7" xfId="43840"/>
    <cellStyle name="Примечание 2 6 4 8" xfId="43841"/>
    <cellStyle name="Примечание 2 6 4 9" xfId="43842"/>
    <cellStyle name="Примечание 2 6 5" xfId="43843"/>
    <cellStyle name="Примечание 2 6 5 10" xfId="43844"/>
    <cellStyle name="Примечание 2 6 5 11" xfId="43845"/>
    <cellStyle name="Примечание 2 6 5 12" xfId="43846"/>
    <cellStyle name="Примечание 2 6 5 13" xfId="43847"/>
    <cellStyle name="Примечание 2 6 5 14" xfId="43848"/>
    <cellStyle name="Примечание 2 6 5 2" xfId="43849"/>
    <cellStyle name="Примечание 2 6 5 2 10" xfId="43850"/>
    <cellStyle name="Примечание 2 6 5 2 2" xfId="43851"/>
    <cellStyle name="Примечание 2 6 5 2 2 2" xfId="43852"/>
    <cellStyle name="Примечание 2 6 5 2 2 3" xfId="43853"/>
    <cellStyle name="Примечание 2 6 5 2 2 4" xfId="43854"/>
    <cellStyle name="Примечание 2 6 5 2 2 5" xfId="43855"/>
    <cellStyle name="Примечание 2 6 5 2 2 6" xfId="43856"/>
    <cellStyle name="Примечание 2 6 5 2 2 7" xfId="43857"/>
    <cellStyle name="Примечание 2 6 5 2 3" xfId="43858"/>
    <cellStyle name="Примечание 2 6 5 2 3 2" xfId="43859"/>
    <cellStyle name="Примечание 2 6 5 2 3 3" xfId="43860"/>
    <cellStyle name="Примечание 2 6 5 2 3 4" xfId="43861"/>
    <cellStyle name="Примечание 2 6 5 2 3 5" xfId="43862"/>
    <cellStyle name="Примечание 2 6 5 2 3 6" xfId="43863"/>
    <cellStyle name="Примечание 2 6 5 2 3 7" xfId="43864"/>
    <cellStyle name="Примечание 2 6 5 2 4" xfId="43865"/>
    <cellStyle name="Примечание 2 6 5 2 5" xfId="43866"/>
    <cellStyle name="Примечание 2 6 5 2 6" xfId="43867"/>
    <cellStyle name="Примечание 2 6 5 2 7" xfId="43868"/>
    <cellStyle name="Примечание 2 6 5 2 8" xfId="43869"/>
    <cellStyle name="Примечание 2 6 5 2 9" xfId="43870"/>
    <cellStyle name="Примечание 2 6 5 3" xfId="43871"/>
    <cellStyle name="Примечание 2 6 5 3 2" xfId="43872"/>
    <cellStyle name="Примечание 2 6 5 3 3" xfId="43873"/>
    <cellStyle name="Примечание 2 6 5 3 4" xfId="43874"/>
    <cellStyle name="Примечание 2 6 5 3 5" xfId="43875"/>
    <cellStyle name="Примечание 2 6 5 3 6" xfId="43876"/>
    <cellStyle name="Примечание 2 6 5 3 7" xfId="43877"/>
    <cellStyle name="Примечание 2 6 5 4" xfId="43878"/>
    <cellStyle name="Примечание 2 6 5 4 2" xfId="43879"/>
    <cellStyle name="Примечание 2 6 5 4 3" xfId="43880"/>
    <cellStyle name="Примечание 2 6 5 4 4" xfId="43881"/>
    <cellStyle name="Примечание 2 6 5 4 5" xfId="43882"/>
    <cellStyle name="Примечание 2 6 5 4 6" xfId="43883"/>
    <cellStyle name="Примечание 2 6 5 4 7" xfId="43884"/>
    <cellStyle name="Примечание 2 6 5 5" xfId="43885"/>
    <cellStyle name="Примечание 2 6 5 6" xfId="43886"/>
    <cellStyle name="Примечание 2 6 5 7" xfId="43887"/>
    <cellStyle name="Примечание 2 6 5 8" xfId="43888"/>
    <cellStyle name="Примечание 2 6 5 9" xfId="43889"/>
    <cellStyle name="Примечание 2 6 6" xfId="43890"/>
    <cellStyle name="Примечание 2 6 6 10" xfId="43891"/>
    <cellStyle name="Примечание 2 6 6 2" xfId="43892"/>
    <cellStyle name="Примечание 2 6 6 2 2" xfId="43893"/>
    <cellStyle name="Примечание 2 6 6 2 3" xfId="43894"/>
    <cellStyle name="Примечание 2 6 6 2 4" xfId="43895"/>
    <cellStyle name="Примечание 2 6 6 2 5" xfId="43896"/>
    <cellStyle name="Примечание 2 6 6 2 6" xfId="43897"/>
    <cellStyle name="Примечание 2 6 6 2 7" xfId="43898"/>
    <cellStyle name="Примечание 2 6 6 3" xfId="43899"/>
    <cellStyle name="Примечание 2 6 6 3 2" xfId="43900"/>
    <cellStyle name="Примечание 2 6 6 3 3" xfId="43901"/>
    <cellStyle name="Примечание 2 6 6 3 4" xfId="43902"/>
    <cellStyle name="Примечание 2 6 6 3 5" xfId="43903"/>
    <cellStyle name="Примечание 2 6 6 3 6" xfId="43904"/>
    <cellStyle name="Примечание 2 6 6 3 7" xfId="43905"/>
    <cellStyle name="Примечание 2 6 6 4" xfId="43906"/>
    <cellStyle name="Примечание 2 6 6 5" xfId="43907"/>
    <cellStyle name="Примечание 2 6 6 6" xfId="43908"/>
    <cellStyle name="Примечание 2 6 6 7" xfId="43909"/>
    <cellStyle name="Примечание 2 6 6 8" xfId="43910"/>
    <cellStyle name="Примечание 2 6 6 9" xfId="43911"/>
    <cellStyle name="Примечание 2 6 7" xfId="43912"/>
    <cellStyle name="Примечание 2 6 7 2" xfId="43913"/>
    <cellStyle name="Примечание 2 6 7 3" xfId="43914"/>
    <cellStyle name="Примечание 2 6 7 4" xfId="43915"/>
    <cellStyle name="Примечание 2 6 7 5" xfId="43916"/>
    <cellStyle name="Примечание 2 6 7 6" xfId="43917"/>
    <cellStyle name="Примечание 2 6 7 7" xfId="43918"/>
    <cellStyle name="Примечание 2 6 8" xfId="43919"/>
    <cellStyle name="Примечание 2 6 8 2" xfId="43920"/>
    <cellStyle name="Примечание 2 6 8 3" xfId="43921"/>
    <cellStyle name="Примечание 2 6 8 4" xfId="43922"/>
    <cellStyle name="Примечание 2 6 8 5" xfId="43923"/>
    <cellStyle name="Примечание 2 6 8 6" xfId="43924"/>
    <cellStyle name="Примечание 2 6 8 7" xfId="43925"/>
    <cellStyle name="Примечание 2 6 9" xfId="43926"/>
    <cellStyle name="Примечание 2 7" xfId="43927"/>
    <cellStyle name="Примечание 2 7 10" xfId="43928"/>
    <cellStyle name="Примечание 2 7 11" xfId="43929"/>
    <cellStyle name="Примечание 2 7 12" xfId="43930"/>
    <cellStyle name="Примечание 2 7 13" xfId="43931"/>
    <cellStyle name="Примечание 2 7 14" xfId="43932"/>
    <cellStyle name="Примечание 2 7 15" xfId="43933"/>
    <cellStyle name="Примечание 2 7 2" xfId="43934"/>
    <cellStyle name="Примечание 2 7 2 10" xfId="43935"/>
    <cellStyle name="Примечание 2 7 2 11" xfId="43936"/>
    <cellStyle name="Примечание 2 7 2 12" xfId="43937"/>
    <cellStyle name="Примечание 2 7 2 13" xfId="43938"/>
    <cellStyle name="Примечание 2 7 2 14" xfId="43939"/>
    <cellStyle name="Примечание 2 7 2 2" xfId="43940"/>
    <cellStyle name="Примечание 2 7 2 2 10" xfId="43941"/>
    <cellStyle name="Примечание 2 7 2 2 2" xfId="43942"/>
    <cellStyle name="Примечание 2 7 2 2 2 2" xfId="43943"/>
    <cellStyle name="Примечание 2 7 2 2 2 3" xfId="43944"/>
    <cellStyle name="Примечание 2 7 2 2 2 4" xfId="43945"/>
    <cellStyle name="Примечание 2 7 2 2 2 5" xfId="43946"/>
    <cellStyle name="Примечание 2 7 2 2 2 6" xfId="43947"/>
    <cellStyle name="Примечание 2 7 2 2 2 7" xfId="43948"/>
    <cellStyle name="Примечание 2 7 2 2 3" xfId="43949"/>
    <cellStyle name="Примечание 2 7 2 2 3 2" xfId="43950"/>
    <cellStyle name="Примечание 2 7 2 2 3 3" xfId="43951"/>
    <cellStyle name="Примечание 2 7 2 2 3 4" xfId="43952"/>
    <cellStyle name="Примечание 2 7 2 2 3 5" xfId="43953"/>
    <cellStyle name="Примечание 2 7 2 2 3 6" xfId="43954"/>
    <cellStyle name="Примечание 2 7 2 2 3 7" xfId="43955"/>
    <cellStyle name="Примечание 2 7 2 2 4" xfId="43956"/>
    <cellStyle name="Примечание 2 7 2 2 5" xfId="43957"/>
    <cellStyle name="Примечание 2 7 2 2 6" xfId="43958"/>
    <cellStyle name="Примечание 2 7 2 2 7" xfId="43959"/>
    <cellStyle name="Примечание 2 7 2 2 8" xfId="43960"/>
    <cellStyle name="Примечание 2 7 2 2 9" xfId="43961"/>
    <cellStyle name="Примечание 2 7 2 3" xfId="43962"/>
    <cellStyle name="Примечание 2 7 2 3 2" xfId="43963"/>
    <cellStyle name="Примечание 2 7 2 3 3" xfId="43964"/>
    <cellStyle name="Примечание 2 7 2 3 4" xfId="43965"/>
    <cellStyle name="Примечание 2 7 2 3 5" xfId="43966"/>
    <cellStyle name="Примечание 2 7 2 3 6" xfId="43967"/>
    <cellStyle name="Примечание 2 7 2 3 7" xfId="43968"/>
    <cellStyle name="Примечание 2 7 2 4" xfId="43969"/>
    <cellStyle name="Примечание 2 7 2 4 2" xfId="43970"/>
    <cellStyle name="Примечание 2 7 2 4 3" xfId="43971"/>
    <cellStyle name="Примечание 2 7 2 4 4" xfId="43972"/>
    <cellStyle name="Примечание 2 7 2 4 5" xfId="43973"/>
    <cellStyle name="Примечание 2 7 2 4 6" xfId="43974"/>
    <cellStyle name="Примечание 2 7 2 4 7" xfId="43975"/>
    <cellStyle name="Примечание 2 7 2 5" xfId="43976"/>
    <cellStyle name="Примечание 2 7 2 6" xfId="43977"/>
    <cellStyle name="Примечание 2 7 2 7" xfId="43978"/>
    <cellStyle name="Примечание 2 7 2 8" xfId="43979"/>
    <cellStyle name="Примечание 2 7 2 9" xfId="43980"/>
    <cellStyle name="Примечание 2 7 3" xfId="43981"/>
    <cellStyle name="Примечание 2 7 3 10" xfId="43982"/>
    <cellStyle name="Примечание 2 7 3 11" xfId="43983"/>
    <cellStyle name="Примечание 2 7 3 12" xfId="43984"/>
    <cellStyle name="Примечание 2 7 3 13" xfId="43985"/>
    <cellStyle name="Примечание 2 7 3 14" xfId="43986"/>
    <cellStyle name="Примечание 2 7 3 2" xfId="43987"/>
    <cellStyle name="Примечание 2 7 3 2 10" xfId="43988"/>
    <cellStyle name="Примечание 2 7 3 2 2" xfId="43989"/>
    <cellStyle name="Примечание 2 7 3 2 2 2" xfId="43990"/>
    <cellStyle name="Примечание 2 7 3 2 2 3" xfId="43991"/>
    <cellStyle name="Примечание 2 7 3 2 2 4" xfId="43992"/>
    <cellStyle name="Примечание 2 7 3 2 2 5" xfId="43993"/>
    <cellStyle name="Примечание 2 7 3 2 2 6" xfId="43994"/>
    <cellStyle name="Примечание 2 7 3 2 2 7" xfId="43995"/>
    <cellStyle name="Примечание 2 7 3 2 3" xfId="43996"/>
    <cellStyle name="Примечание 2 7 3 2 3 2" xfId="43997"/>
    <cellStyle name="Примечание 2 7 3 2 3 3" xfId="43998"/>
    <cellStyle name="Примечание 2 7 3 2 3 4" xfId="43999"/>
    <cellStyle name="Примечание 2 7 3 2 3 5" xfId="44000"/>
    <cellStyle name="Примечание 2 7 3 2 3 6" xfId="44001"/>
    <cellStyle name="Примечание 2 7 3 2 3 7" xfId="44002"/>
    <cellStyle name="Примечание 2 7 3 2 4" xfId="44003"/>
    <cellStyle name="Примечание 2 7 3 2 5" xfId="44004"/>
    <cellStyle name="Примечание 2 7 3 2 6" xfId="44005"/>
    <cellStyle name="Примечание 2 7 3 2 7" xfId="44006"/>
    <cellStyle name="Примечание 2 7 3 2 8" xfId="44007"/>
    <cellStyle name="Примечание 2 7 3 2 9" xfId="44008"/>
    <cellStyle name="Примечание 2 7 3 3" xfId="44009"/>
    <cellStyle name="Примечание 2 7 3 3 2" xfId="44010"/>
    <cellStyle name="Примечание 2 7 3 3 3" xfId="44011"/>
    <cellStyle name="Примечание 2 7 3 3 4" xfId="44012"/>
    <cellStyle name="Примечание 2 7 3 3 5" xfId="44013"/>
    <cellStyle name="Примечание 2 7 3 3 6" xfId="44014"/>
    <cellStyle name="Примечание 2 7 3 3 7" xfId="44015"/>
    <cellStyle name="Примечание 2 7 3 4" xfId="44016"/>
    <cellStyle name="Примечание 2 7 3 4 2" xfId="44017"/>
    <cellStyle name="Примечание 2 7 3 4 3" xfId="44018"/>
    <cellStyle name="Примечание 2 7 3 4 4" xfId="44019"/>
    <cellStyle name="Примечание 2 7 3 4 5" xfId="44020"/>
    <cellStyle name="Примечание 2 7 3 4 6" xfId="44021"/>
    <cellStyle name="Примечание 2 7 3 4 7" xfId="44022"/>
    <cellStyle name="Примечание 2 7 3 5" xfId="44023"/>
    <cellStyle name="Примечание 2 7 3 6" xfId="44024"/>
    <cellStyle name="Примечание 2 7 3 7" xfId="44025"/>
    <cellStyle name="Примечание 2 7 3 8" xfId="44026"/>
    <cellStyle name="Примечание 2 7 3 9" xfId="44027"/>
    <cellStyle name="Примечание 2 7 4" xfId="44028"/>
    <cellStyle name="Примечание 2 7 4 10" xfId="44029"/>
    <cellStyle name="Примечание 2 7 4 11" xfId="44030"/>
    <cellStyle name="Примечание 2 7 4 12" xfId="44031"/>
    <cellStyle name="Примечание 2 7 4 13" xfId="44032"/>
    <cellStyle name="Примечание 2 7 4 14" xfId="44033"/>
    <cellStyle name="Примечание 2 7 4 2" xfId="44034"/>
    <cellStyle name="Примечание 2 7 4 2 10" xfId="44035"/>
    <cellStyle name="Примечание 2 7 4 2 2" xfId="44036"/>
    <cellStyle name="Примечание 2 7 4 2 2 2" xfId="44037"/>
    <cellStyle name="Примечание 2 7 4 2 2 3" xfId="44038"/>
    <cellStyle name="Примечание 2 7 4 2 2 4" xfId="44039"/>
    <cellStyle name="Примечание 2 7 4 2 2 5" xfId="44040"/>
    <cellStyle name="Примечание 2 7 4 2 2 6" xfId="44041"/>
    <cellStyle name="Примечание 2 7 4 2 2 7" xfId="44042"/>
    <cellStyle name="Примечание 2 7 4 2 3" xfId="44043"/>
    <cellStyle name="Примечание 2 7 4 2 3 2" xfId="44044"/>
    <cellStyle name="Примечание 2 7 4 2 3 3" xfId="44045"/>
    <cellStyle name="Примечание 2 7 4 2 3 4" xfId="44046"/>
    <cellStyle name="Примечание 2 7 4 2 3 5" xfId="44047"/>
    <cellStyle name="Примечание 2 7 4 2 3 6" xfId="44048"/>
    <cellStyle name="Примечание 2 7 4 2 3 7" xfId="44049"/>
    <cellStyle name="Примечание 2 7 4 2 4" xfId="44050"/>
    <cellStyle name="Примечание 2 7 4 2 5" xfId="44051"/>
    <cellStyle name="Примечание 2 7 4 2 6" xfId="44052"/>
    <cellStyle name="Примечание 2 7 4 2 7" xfId="44053"/>
    <cellStyle name="Примечание 2 7 4 2 8" xfId="44054"/>
    <cellStyle name="Примечание 2 7 4 2 9" xfId="44055"/>
    <cellStyle name="Примечание 2 7 4 3" xfId="44056"/>
    <cellStyle name="Примечание 2 7 4 3 2" xfId="44057"/>
    <cellStyle name="Примечание 2 7 4 3 3" xfId="44058"/>
    <cellStyle name="Примечание 2 7 4 3 4" xfId="44059"/>
    <cellStyle name="Примечание 2 7 4 3 5" xfId="44060"/>
    <cellStyle name="Примечание 2 7 4 3 6" xfId="44061"/>
    <cellStyle name="Примечание 2 7 4 3 7" xfId="44062"/>
    <cellStyle name="Примечание 2 7 4 4" xfId="44063"/>
    <cellStyle name="Примечание 2 7 4 4 2" xfId="44064"/>
    <cellStyle name="Примечание 2 7 4 4 3" xfId="44065"/>
    <cellStyle name="Примечание 2 7 4 4 4" xfId="44066"/>
    <cellStyle name="Примечание 2 7 4 4 5" xfId="44067"/>
    <cellStyle name="Примечание 2 7 4 4 6" xfId="44068"/>
    <cellStyle name="Примечание 2 7 4 4 7" xfId="44069"/>
    <cellStyle name="Примечание 2 7 4 5" xfId="44070"/>
    <cellStyle name="Примечание 2 7 4 6" xfId="44071"/>
    <cellStyle name="Примечание 2 7 4 7" xfId="44072"/>
    <cellStyle name="Примечание 2 7 4 8" xfId="44073"/>
    <cellStyle name="Примечание 2 7 4 9" xfId="44074"/>
    <cellStyle name="Примечание 2 7 5" xfId="44075"/>
    <cellStyle name="Примечание 2 7 5 10" xfId="44076"/>
    <cellStyle name="Примечание 2 7 5 11" xfId="44077"/>
    <cellStyle name="Примечание 2 7 5 12" xfId="44078"/>
    <cellStyle name="Примечание 2 7 5 13" xfId="44079"/>
    <cellStyle name="Примечание 2 7 5 14" xfId="44080"/>
    <cellStyle name="Примечание 2 7 5 2" xfId="44081"/>
    <cellStyle name="Примечание 2 7 5 2 10" xfId="44082"/>
    <cellStyle name="Примечание 2 7 5 2 2" xfId="44083"/>
    <cellStyle name="Примечание 2 7 5 2 2 2" xfId="44084"/>
    <cellStyle name="Примечание 2 7 5 2 2 3" xfId="44085"/>
    <cellStyle name="Примечание 2 7 5 2 2 4" xfId="44086"/>
    <cellStyle name="Примечание 2 7 5 2 2 5" xfId="44087"/>
    <cellStyle name="Примечание 2 7 5 2 2 6" xfId="44088"/>
    <cellStyle name="Примечание 2 7 5 2 2 7" xfId="44089"/>
    <cellStyle name="Примечание 2 7 5 2 3" xfId="44090"/>
    <cellStyle name="Примечание 2 7 5 2 3 2" xfId="44091"/>
    <cellStyle name="Примечание 2 7 5 2 3 3" xfId="44092"/>
    <cellStyle name="Примечание 2 7 5 2 3 4" xfId="44093"/>
    <cellStyle name="Примечание 2 7 5 2 3 5" xfId="44094"/>
    <cellStyle name="Примечание 2 7 5 2 3 6" xfId="44095"/>
    <cellStyle name="Примечание 2 7 5 2 3 7" xfId="44096"/>
    <cellStyle name="Примечание 2 7 5 2 4" xfId="44097"/>
    <cellStyle name="Примечание 2 7 5 2 5" xfId="44098"/>
    <cellStyle name="Примечание 2 7 5 2 6" xfId="44099"/>
    <cellStyle name="Примечание 2 7 5 2 7" xfId="44100"/>
    <cellStyle name="Примечание 2 7 5 2 8" xfId="44101"/>
    <cellStyle name="Примечание 2 7 5 2 9" xfId="44102"/>
    <cellStyle name="Примечание 2 7 5 3" xfId="44103"/>
    <cellStyle name="Примечание 2 7 5 3 2" xfId="44104"/>
    <cellStyle name="Примечание 2 7 5 3 3" xfId="44105"/>
    <cellStyle name="Примечание 2 7 5 3 4" xfId="44106"/>
    <cellStyle name="Примечание 2 7 5 3 5" xfId="44107"/>
    <cellStyle name="Примечание 2 7 5 3 6" xfId="44108"/>
    <cellStyle name="Примечание 2 7 5 3 7" xfId="44109"/>
    <cellStyle name="Примечание 2 7 5 4" xfId="44110"/>
    <cellStyle name="Примечание 2 7 5 4 2" xfId="44111"/>
    <cellStyle name="Примечание 2 7 5 4 3" xfId="44112"/>
    <cellStyle name="Примечание 2 7 5 4 4" xfId="44113"/>
    <cellStyle name="Примечание 2 7 5 4 5" xfId="44114"/>
    <cellStyle name="Примечание 2 7 5 4 6" xfId="44115"/>
    <cellStyle name="Примечание 2 7 5 4 7" xfId="44116"/>
    <cellStyle name="Примечание 2 7 5 5" xfId="44117"/>
    <cellStyle name="Примечание 2 7 5 6" xfId="44118"/>
    <cellStyle name="Примечание 2 7 5 7" xfId="44119"/>
    <cellStyle name="Примечание 2 7 5 8" xfId="44120"/>
    <cellStyle name="Примечание 2 7 5 9" xfId="44121"/>
    <cellStyle name="Примечание 2 7 6" xfId="44122"/>
    <cellStyle name="Примечание 2 7 6 10" xfId="44123"/>
    <cellStyle name="Примечание 2 7 6 2" xfId="44124"/>
    <cellStyle name="Примечание 2 7 6 2 2" xfId="44125"/>
    <cellStyle name="Примечание 2 7 6 2 3" xfId="44126"/>
    <cellStyle name="Примечание 2 7 6 2 4" xfId="44127"/>
    <cellStyle name="Примечание 2 7 6 2 5" xfId="44128"/>
    <cellStyle name="Примечание 2 7 6 2 6" xfId="44129"/>
    <cellStyle name="Примечание 2 7 6 2 7" xfId="44130"/>
    <cellStyle name="Примечание 2 7 6 3" xfId="44131"/>
    <cellStyle name="Примечание 2 7 6 3 2" xfId="44132"/>
    <cellStyle name="Примечание 2 7 6 3 3" xfId="44133"/>
    <cellStyle name="Примечание 2 7 6 3 4" xfId="44134"/>
    <cellStyle name="Примечание 2 7 6 3 5" xfId="44135"/>
    <cellStyle name="Примечание 2 7 6 3 6" xfId="44136"/>
    <cellStyle name="Примечание 2 7 6 3 7" xfId="44137"/>
    <cellStyle name="Примечание 2 7 6 4" xfId="44138"/>
    <cellStyle name="Примечание 2 7 6 5" xfId="44139"/>
    <cellStyle name="Примечание 2 7 6 6" xfId="44140"/>
    <cellStyle name="Примечание 2 7 6 7" xfId="44141"/>
    <cellStyle name="Примечание 2 7 6 8" xfId="44142"/>
    <cellStyle name="Примечание 2 7 6 9" xfId="44143"/>
    <cellStyle name="Примечание 2 7 7" xfId="44144"/>
    <cellStyle name="Примечание 2 7 7 2" xfId="44145"/>
    <cellStyle name="Примечание 2 7 7 3" xfId="44146"/>
    <cellStyle name="Примечание 2 7 7 4" xfId="44147"/>
    <cellStyle name="Примечание 2 7 7 5" xfId="44148"/>
    <cellStyle name="Примечание 2 7 7 6" xfId="44149"/>
    <cellStyle name="Примечание 2 7 7 7" xfId="44150"/>
    <cellStyle name="Примечание 2 7 8" xfId="44151"/>
    <cellStyle name="Примечание 2 7 8 2" xfId="44152"/>
    <cellStyle name="Примечание 2 7 8 3" xfId="44153"/>
    <cellStyle name="Примечание 2 7 8 4" xfId="44154"/>
    <cellStyle name="Примечание 2 7 8 5" xfId="44155"/>
    <cellStyle name="Примечание 2 7 8 6" xfId="44156"/>
    <cellStyle name="Примечание 2 7 8 7" xfId="44157"/>
    <cellStyle name="Примечание 2 7 9" xfId="44158"/>
    <cellStyle name="Примечание 2 8" xfId="44159"/>
    <cellStyle name="Примечание 2 8 10" xfId="44160"/>
    <cellStyle name="Примечание 2 8 11" xfId="44161"/>
    <cellStyle name="Примечание 2 8 12" xfId="44162"/>
    <cellStyle name="Примечание 2 8 13" xfId="44163"/>
    <cellStyle name="Примечание 2 8 14" xfId="44164"/>
    <cellStyle name="Примечание 2 8 15" xfId="44165"/>
    <cellStyle name="Примечание 2 8 2" xfId="44166"/>
    <cellStyle name="Примечание 2 8 2 10" xfId="44167"/>
    <cellStyle name="Примечание 2 8 2 11" xfId="44168"/>
    <cellStyle name="Примечание 2 8 2 12" xfId="44169"/>
    <cellStyle name="Примечание 2 8 2 13" xfId="44170"/>
    <cellStyle name="Примечание 2 8 2 14" xfId="44171"/>
    <cellStyle name="Примечание 2 8 2 2" xfId="44172"/>
    <cellStyle name="Примечание 2 8 2 2 10" xfId="44173"/>
    <cellStyle name="Примечание 2 8 2 2 2" xfId="44174"/>
    <cellStyle name="Примечание 2 8 2 2 2 2" xfId="44175"/>
    <cellStyle name="Примечание 2 8 2 2 2 3" xfId="44176"/>
    <cellStyle name="Примечание 2 8 2 2 2 4" xfId="44177"/>
    <cellStyle name="Примечание 2 8 2 2 2 5" xfId="44178"/>
    <cellStyle name="Примечание 2 8 2 2 2 6" xfId="44179"/>
    <cellStyle name="Примечание 2 8 2 2 2 7" xfId="44180"/>
    <cellStyle name="Примечание 2 8 2 2 3" xfId="44181"/>
    <cellStyle name="Примечание 2 8 2 2 3 2" xfId="44182"/>
    <cellStyle name="Примечание 2 8 2 2 3 3" xfId="44183"/>
    <cellStyle name="Примечание 2 8 2 2 3 4" xfId="44184"/>
    <cellStyle name="Примечание 2 8 2 2 3 5" xfId="44185"/>
    <cellStyle name="Примечание 2 8 2 2 3 6" xfId="44186"/>
    <cellStyle name="Примечание 2 8 2 2 3 7" xfId="44187"/>
    <cellStyle name="Примечание 2 8 2 2 4" xfId="44188"/>
    <cellStyle name="Примечание 2 8 2 2 5" xfId="44189"/>
    <cellStyle name="Примечание 2 8 2 2 6" xfId="44190"/>
    <cellStyle name="Примечание 2 8 2 2 7" xfId="44191"/>
    <cellStyle name="Примечание 2 8 2 2 8" xfId="44192"/>
    <cellStyle name="Примечание 2 8 2 2 9" xfId="44193"/>
    <cellStyle name="Примечание 2 8 2 3" xfId="44194"/>
    <cellStyle name="Примечание 2 8 2 3 2" xfId="44195"/>
    <cellStyle name="Примечание 2 8 2 3 3" xfId="44196"/>
    <cellStyle name="Примечание 2 8 2 3 4" xfId="44197"/>
    <cellStyle name="Примечание 2 8 2 3 5" xfId="44198"/>
    <cellStyle name="Примечание 2 8 2 3 6" xfId="44199"/>
    <cellStyle name="Примечание 2 8 2 3 7" xfId="44200"/>
    <cellStyle name="Примечание 2 8 2 4" xfId="44201"/>
    <cellStyle name="Примечание 2 8 2 4 2" xfId="44202"/>
    <cellStyle name="Примечание 2 8 2 4 3" xfId="44203"/>
    <cellStyle name="Примечание 2 8 2 4 4" xfId="44204"/>
    <cellStyle name="Примечание 2 8 2 4 5" xfId="44205"/>
    <cellStyle name="Примечание 2 8 2 4 6" xfId="44206"/>
    <cellStyle name="Примечание 2 8 2 4 7" xfId="44207"/>
    <cellStyle name="Примечание 2 8 2 5" xfId="44208"/>
    <cellStyle name="Примечание 2 8 2 6" xfId="44209"/>
    <cellStyle name="Примечание 2 8 2 7" xfId="44210"/>
    <cellStyle name="Примечание 2 8 2 8" xfId="44211"/>
    <cellStyle name="Примечание 2 8 2 9" xfId="44212"/>
    <cellStyle name="Примечание 2 8 3" xfId="44213"/>
    <cellStyle name="Примечание 2 8 3 10" xfId="44214"/>
    <cellStyle name="Примечание 2 8 3 11" xfId="44215"/>
    <cellStyle name="Примечание 2 8 3 12" xfId="44216"/>
    <cellStyle name="Примечание 2 8 3 13" xfId="44217"/>
    <cellStyle name="Примечание 2 8 3 14" xfId="44218"/>
    <cellStyle name="Примечание 2 8 3 2" xfId="44219"/>
    <cellStyle name="Примечание 2 8 3 2 10" xfId="44220"/>
    <cellStyle name="Примечание 2 8 3 2 2" xfId="44221"/>
    <cellStyle name="Примечание 2 8 3 2 2 2" xfId="44222"/>
    <cellStyle name="Примечание 2 8 3 2 2 3" xfId="44223"/>
    <cellStyle name="Примечание 2 8 3 2 2 4" xfId="44224"/>
    <cellStyle name="Примечание 2 8 3 2 2 5" xfId="44225"/>
    <cellStyle name="Примечание 2 8 3 2 2 6" xfId="44226"/>
    <cellStyle name="Примечание 2 8 3 2 2 7" xfId="44227"/>
    <cellStyle name="Примечание 2 8 3 2 3" xfId="44228"/>
    <cellStyle name="Примечание 2 8 3 2 3 2" xfId="44229"/>
    <cellStyle name="Примечание 2 8 3 2 3 3" xfId="44230"/>
    <cellStyle name="Примечание 2 8 3 2 3 4" xfId="44231"/>
    <cellStyle name="Примечание 2 8 3 2 3 5" xfId="44232"/>
    <cellStyle name="Примечание 2 8 3 2 3 6" xfId="44233"/>
    <cellStyle name="Примечание 2 8 3 2 3 7" xfId="44234"/>
    <cellStyle name="Примечание 2 8 3 2 4" xfId="44235"/>
    <cellStyle name="Примечание 2 8 3 2 5" xfId="44236"/>
    <cellStyle name="Примечание 2 8 3 2 6" xfId="44237"/>
    <cellStyle name="Примечание 2 8 3 2 7" xfId="44238"/>
    <cellStyle name="Примечание 2 8 3 2 8" xfId="44239"/>
    <cellStyle name="Примечание 2 8 3 2 9" xfId="44240"/>
    <cellStyle name="Примечание 2 8 3 3" xfId="44241"/>
    <cellStyle name="Примечание 2 8 3 3 2" xfId="44242"/>
    <cellStyle name="Примечание 2 8 3 3 3" xfId="44243"/>
    <cellStyle name="Примечание 2 8 3 3 4" xfId="44244"/>
    <cellStyle name="Примечание 2 8 3 3 5" xfId="44245"/>
    <cellStyle name="Примечание 2 8 3 3 6" xfId="44246"/>
    <cellStyle name="Примечание 2 8 3 3 7" xfId="44247"/>
    <cellStyle name="Примечание 2 8 3 4" xfId="44248"/>
    <cellStyle name="Примечание 2 8 3 4 2" xfId="44249"/>
    <cellStyle name="Примечание 2 8 3 4 3" xfId="44250"/>
    <cellStyle name="Примечание 2 8 3 4 4" xfId="44251"/>
    <cellStyle name="Примечание 2 8 3 4 5" xfId="44252"/>
    <cellStyle name="Примечание 2 8 3 4 6" xfId="44253"/>
    <cellStyle name="Примечание 2 8 3 4 7" xfId="44254"/>
    <cellStyle name="Примечание 2 8 3 5" xfId="44255"/>
    <cellStyle name="Примечание 2 8 3 6" xfId="44256"/>
    <cellStyle name="Примечание 2 8 3 7" xfId="44257"/>
    <cellStyle name="Примечание 2 8 3 8" xfId="44258"/>
    <cellStyle name="Примечание 2 8 3 9" xfId="44259"/>
    <cellStyle name="Примечание 2 8 4" xfId="44260"/>
    <cellStyle name="Примечание 2 8 4 10" xfId="44261"/>
    <cellStyle name="Примечание 2 8 4 11" xfId="44262"/>
    <cellStyle name="Примечание 2 8 4 12" xfId="44263"/>
    <cellStyle name="Примечание 2 8 4 13" xfId="44264"/>
    <cellStyle name="Примечание 2 8 4 14" xfId="44265"/>
    <cellStyle name="Примечание 2 8 4 2" xfId="44266"/>
    <cellStyle name="Примечание 2 8 4 2 10" xfId="44267"/>
    <cellStyle name="Примечание 2 8 4 2 2" xfId="44268"/>
    <cellStyle name="Примечание 2 8 4 2 2 2" xfId="44269"/>
    <cellStyle name="Примечание 2 8 4 2 2 3" xfId="44270"/>
    <cellStyle name="Примечание 2 8 4 2 2 4" xfId="44271"/>
    <cellStyle name="Примечание 2 8 4 2 2 5" xfId="44272"/>
    <cellStyle name="Примечание 2 8 4 2 2 6" xfId="44273"/>
    <cellStyle name="Примечание 2 8 4 2 2 7" xfId="44274"/>
    <cellStyle name="Примечание 2 8 4 2 3" xfId="44275"/>
    <cellStyle name="Примечание 2 8 4 2 3 2" xfId="44276"/>
    <cellStyle name="Примечание 2 8 4 2 3 3" xfId="44277"/>
    <cellStyle name="Примечание 2 8 4 2 3 4" xfId="44278"/>
    <cellStyle name="Примечание 2 8 4 2 3 5" xfId="44279"/>
    <cellStyle name="Примечание 2 8 4 2 3 6" xfId="44280"/>
    <cellStyle name="Примечание 2 8 4 2 3 7" xfId="44281"/>
    <cellStyle name="Примечание 2 8 4 2 4" xfId="44282"/>
    <cellStyle name="Примечание 2 8 4 2 5" xfId="44283"/>
    <cellStyle name="Примечание 2 8 4 2 6" xfId="44284"/>
    <cellStyle name="Примечание 2 8 4 2 7" xfId="44285"/>
    <cellStyle name="Примечание 2 8 4 2 8" xfId="44286"/>
    <cellStyle name="Примечание 2 8 4 2 9" xfId="44287"/>
    <cellStyle name="Примечание 2 8 4 3" xfId="44288"/>
    <cellStyle name="Примечание 2 8 4 3 2" xfId="44289"/>
    <cellStyle name="Примечание 2 8 4 3 3" xfId="44290"/>
    <cellStyle name="Примечание 2 8 4 3 4" xfId="44291"/>
    <cellStyle name="Примечание 2 8 4 3 5" xfId="44292"/>
    <cellStyle name="Примечание 2 8 4 3 6" xfId="44293"/>
    <cellStyle name="Примечание 2 8 4 3 7" xfId="44294"/>
    <cellStyle name="Примечание 2 8 4 4" xfId="44295"/>
    <cellStyle name="Примечание 2 8 4 4 2" xfId="44296"/>
    <cellStyle name="Примечание 2 8 4 4 3" xfId="44297"/>
    <cellStyle name="Примечание 2 8 4 4 4" xfId="44298"/>
    <cellStyle name="Примечание 2 8 4 4 5" xfId="44299"/>
    <cellStyle name="Примечание 2 8 4 4 6" xfId="44300"/>
    <cellStyle name="Примечание 2 8 4 4 7" xfId="44301"/>
    <cellStyle name="Примечание 2 8 4 5" xfId="44302"/>
    <cellStyle name="Примечание 2 8 4 6" xfId="44303"/>
    <cellStyle name="Примечание 2 8 4 7" xfId="44304"/>
    <cellStyle name="Примечание 2 8 4 8" xfId="44305"/>
    <cellStyle name="Примечание 2 8 4 9" xfId="44306"/>
    <cellStyle name="Примечание 2 8 5" xfId="44307"/>
    <cellStyle name="Примечание 2 8 5 10" xfId="44308"/>
    <cellStyle name="Примечание 2 8 5 11" xfId="44309"/>
    <cellStyle name="Примечание 2 8 5 12" xfId="44310"/>
    <cellStyle name="Примечание 2 8 5 13" xfId="44311"/>
    <cellStyle name="Примечание 2 8 5 14" xfId="44312"/>
    <cellStyle name="Примечание 2 8 5 2" xfId="44313"/>
    <cellStyle name="Примечание 2 8 5 2 10" xfId="44314"/>
    <cellStyle name="Примечание 2 8 5 2 2" xfId="44315"/>
    <cellStyle name="Примечание 2 8 5 2 2 2" xfId="44316"/>
    <cellStyle name="Примечание 2 8 5 2 2 3" xfId="44317"/>
    <cellStyle name="Примечание 2 8 5 2 2 4" xfId="44318"/>
    <cellStyle name="Примечание 2 8 5 2 2 5" xfId="44319"/>
    <cellStyle name="Примечание 2 8 5 2 2 6" xfId="44320"/>
    <cellStyle name="Примечание 2 8 5 2 2 7" xfId="44321"/>
    <cellStyle name="Примечание 2 8 5 2 3" xfId="44322"/>
    <cellStyle name="Примечание 2 8 5 2 3 2" xfId="44323"/>
    <cellStyle name="Примечание 2 8 5 2 3 3" xfId="44324"/>
    <cellStyle name="Примечание 2 8 5 2 3 4" xfId="44325"/>
    <cellStyle name="Примечание 2 8 5 2 3 5" xfId="44326"/>
    <cellStyle name="Примечание 2 8 5 2 3 6" xfId="44327"/>
    <cellStyle name="Примечание 2 8 5 2 3 7" xfId="44328"/>
    <cellStyle name="Примечание 2 8 5 2 4" xfId="44329"/>
    <cellStyle name="Примечание 2 8 5 2 5" xfId="44330"/>
    <cellStyle name="Примечание 2 8 5 2 6" xfId="44331"/>
    <cellStyle name="Примечание 2 8 5 2 7" xfId="44332"/>
    <cellStyle name="Примечание 2 8 5 2 8" xfId="44333"/>
    <cellStyle name="Примечание 2 8 5 2 9" xfId="44334"/>
    <cellStyle name="Примечание 2 8 5 3" xfId="44335"/>
    <cellStyle name="Примечание 2 8 5 3 2" xfId="44336"/>
    <cellStyle name="Примечание 2 8 5 3 3" xfId="44337"/>
    <cellStyle name="Примечание 2 8 5 3 4" xfId="44338"/>
    <cellStyle name="Примечание 2 8 5 3 5" xfId="44339"/>
    <cellStyle name="Примечание 2 8 5 3 6" xfId="44340"/>
    <cellStyle name="Примечание 2 8 5 3 7" xfId="44341"/>
    <cellStyle name="Примечание 2 8 5 4" xfId="44342"/>
    <cellStyle name="Примечание 2 8 5 4 2" xfId="44343"/>
    <cellStyle name="Примечание 2 8 5 4 3" xfId="44344"/>
    <cellStyle name="Примечание 2 8 5 4 4" xfId="44345"/>
    <cellStyle name="Примечание 2 8 5 4 5" xfId="44346"/>
    <cellStyle name="Примечание 2 8 5 4 6" xfId="44347"/>
    <cellStyle name="Примечание 2 8 5 4 7" xfId="44348"/>
    <cellStyle name="Примечание 2 8 5 5" xfId="44349"/>
    <cellStyle name="Примечание 2 8 5 6" xfId="44350"/>
    <cellStyle name="Примечание 2 8 5 7" xfId="44351"/>
    <cellStyle name="Примечание 2 8 5 8" xfId="44352"/>
    <cellStyle name="Примечание 2 8 5 9" xfId="44353"/>
    <cellStyle name="Примечание 2 8 6" xfId="44354"/>
    <cellStyle name="Примечание 2 8 6 10" xfId="44355"/>
    <cellStyle name="Примечание 2 8 6 2" xfId="44356"/>
    <cellStyle name="Примечание 2 8 6 2 2" xfId="44357"/>
    <cellStyle name="Примечание 2 8 6 2 3" xfId="44358"/>
    <cellStyle name="Примечание 2 8 6 2 4" xfId="44359"/>
    <cellStyle name="Примечание 2 8 6 2 5" xfId="44360"/>
    <cellStyle name="Примечание 2 8 6 2 6" xfId="44361"/>
    <cellStyle name="Примечание 2 8 6 2 7" xfId="44362"/>
    <cellStyle name="Примечание 2 8 6 3" xfId="44363"/>
    <cellStyle name="Примечание 2 8 6 3 2" xfId="44364"/>
    <cellStyle name="Примечание 2 8 6 3 3" xfId="44365"/>
    <cellStyle name="Примечание 2 8 6 3 4" xfId="44366"/>
    <cellStyle name="Примечание 2 8 6 3 5" xfId="44367"/>
    <cellStyle name="Примечание 2 8 6 3 6" xfId="44368"/>
    <cellStyle name="Примечание 2 8 6 3 7" xfId="44369"/>
    <cellStyle name="Примечание 2 8 6 4" xfId="44370"/>
    <cellStyle name="Примечание 2 8 6 5" xfId="44371"/>
    <cellStyle name="Примечание 2 8 6 6" xfId="44372"/>
    <cellStyle name="Примечание 2 8 6 7" xfId="44373"/>
    <cellStyle name="Примечание 2 8 6 8" xfId="44374"/>
    <cellStyle name="Примечание 2 8 6 9" xfId="44375"/>
    <cellStyle name="Примечание 2 8 7" xfId="44376"/>
    <cellStyle name="Примечание 2 8 7 2" xfId="44377"/>
    <cellStyle name="Примечание 2 8 7 3" xfId="44378"/>
    <cellStyle name="Примечание 2 8 7 4" xfId="44379"/>
    <cellStyle name="Примечание 2 8 7 5" xfId="44380"/>
    <cellStyle name="Примечание 2 8 7 6" xfId="44381"/>
    <cellStyle name="Примечание 2 8 7 7" xfId="44382"/>
    <cellStyle name="Примечание 2 8 8" xfId="44383"/>
    <cellStyle name="Примечание 2 8 8 2" xfId="44384"/>
    <cellStyle name="Примечание 2 8 8 3" xfId="44385"/>
    <cellStyle name="Примечание 2 8 8 4" xfId="44386"/>
    <cellStyle name="Примечание 2 8 8 5" xfId="44387"/>
    <cellStyle name="Примечание 2 8 8 6" xfId="44388"/>
    <cellStyle name="Примечание 2 8 8 7" xfId="44389"/>
    <cellStyle name="Примечание 2 8 9" xfId="44390"/>
    <cellStyle name="Примечание 2 9" xfId="44391"/>
    <cellStyle name="Примечание 2 9 10" xfId="44392"/>
    <cellStyle name="Примечание 2 9 11" xfId="44393"/>
    <cellStyle name="Примечание 2 9 12" xfId="44394"/>
    <cellStyle name="Примечание 2 9 13" xfId="44395"/>
    <cellStyle name="Примечание 2 9 14" xfId="44396"/>
    <cellStyle name="Примечание 2 9 2" xfId="44397"/>
    <cellStyle name="Примечание 2 9 2 10" xfId="44398"/>
    <cellStyle name="Примечание 2 9 2 2" xfId="44399"/>
    <cellStyle name="Примечание 2 9 2 2 2" xfId="44400"/>
    <cellStyle name="Примечание 2 9 2 2 3" xfId="44401"/>
    <cellStyle name="Примечание 2 9 2 2 4" xfId="44402"/>
    <cellStyle name="Примечание 2 9 2 2 5" xfId="44403"/>
    <cellStyle name="Примечание 2 9 2 2 6" xfId="44404"/>
    <cellStyle name="Примечание 2 9 2 2 7" xfId="44405"/>
    <cellStyle name="Примечание 2 9 2 3" xfId="44406"/>
    <cellStyle name="Примечание 2 9 2 3 2" xfId="44407"/>
    <cellStyle name="Примечание 2 9 2 3 3" xfId="44408"/>
    <cellStyle name="Примечание 2 9 2 3 4" xfId="44409"/>
    <cellStyle name="Примечание 2 9 2 3 5" xfId="44410"/>
    <cellStyle name="Примечание 2 9 2 3 6" xfId="44411"/>
    <cellStyle name="Примечание 2 9 2 3 7" xfId="44412"/>
    <cellStyle name="Примечание 2 9 2 4" xfId="44413"/>
    <cellStyle name="Примечание 2 9 2 5" xfId="44414"/>
    <cellStyle name="Примечание 2 9 2 6" xfId="44415"/>
    <cellStyle name="Примечание 2 9 2 7" xfId="44416"/>
    <cellStyle name="Примечание 2 9 2 8" xfId="44417"/>
    <cellStyle name="Примечание 2 9 2 9" xfId="44418"/>
    <cellStyle name="Примечание 2 9 3" xfId="44419"/>
    <cellStyle name="Примечание 2 9 3 2" xfId="44420"/>
    <cellStyle name="Примечание 2 9 3 3" xfId="44421"/>
    <cellStyle name="Примечание 2 9 3 4" xfId="44422"/>
    <cellStyle name="Примечание 2 9 3 5" xfId="44423"/>
    <cellStyle name="Примечание 2 9 3 6" xfId="44424"/>
    <cellStyle name="Примечание 2 9 3 7" xfId="44425"/>
    <cellStyle name="Примечание 2 9 4" xfId="44426"/>
    <cellStyle name="Примечание 2 9 4 2" xfId="44427"/>
    <cellStyle name="Примечание 2 9 4 3" xfId="44428"/>
    <cellStyle name="Примечание 2 9 4 4" xfId="44429"/>
    <cellStyle name="Примечание 2 9 4 5" xfId="44430"/>
    <cellStyle name="Примечание 2 9 4 6" xfId="44431"/>
    <cellStyle name="Примечание 2 9 4 7" xfId="44432"/>
    <cellStyle name="Примечание 2 9 5" xfId="44433"/>
    <cellStyle name="Примечание 2 9 6" xfId="44434"/>
    <cellStyle name="Примечание 2 9 7" xfId="44435"/>
    <cellStyle name="Примечание 2 9 8" xfId="44436"/>
    <cellStyle name="Примечание 2 9 9" xfId="44437"/>
    <cellStyle name="Примечание 2_1" xfId="44438"/>
    <cellStyle name="Примечание 3" xfId="44439"/>
    <cellStyle name="Примечание 3 10" xfId="44440"/>
    <cellStyle name="Примечание 3 2" xfId="44441"/>
    <cellStyle name="Примечание 3 2 10" xfId="44442"/>
    <cellStyle name="Примечание 3 2 11" xfId="44443"/>
    <cellStyle name="Примечание 3 2 12" xfId="44444"/>
    <cellStyle name="Примечание 3 2 13" xfId="44445"/>
    <cellStyle name="Примечание 3 2 14" xfId="44446"/>
    <cellStyle name="Примечание 3 2 15" xfId="44447"/>
    <cellStyle name="Примечание 3 2 16" xfId="44448"/>
    <cellStyle name="Примечание 3 2 17" xfId="44449"/>
    <cellStyle name="Примечание 3 2 18" xfId="44450"/>
    <cellStyle name="Примечание 3 2 2" xfId="44451"/>
    <cellStyle name="Примечание 3 2 2 10" xfId="44452"/>
    <cellStyle name="Примечание 3 2 2 11" xfId="44453"/>
    <cellStyle name="Примечание 3 2 2 12" xfId="44454"/>
    <cellStyle name="Примечание 3 2 2 13" xfId="44455"/>
    <cellStyle name="Примечание 3 2 2 14" xfId="44456"/>
    <cellStyle name="Примечание 3 2 2 15" xfId="44457"/>
    <cellStyle name="Примечание 3 2 2 2" xfId="44458"/>
    <cellStyle name="Примечание 3 2 2 2 10" xfId="44459"/>
    <cellStyle name="Примечание 3 2 2 2 2" xfId="44460"/>
    <cellStyle name="Примечание 3 2 2 2 2 2" xfId="44461"/>
    <cellStyle name="Примечание 3 2 2 2 2 3" xfId="44462"/>
    <cellStyle name="Примечание 3 2 2 2 2 4" xfId="44463"/>
    <cellStyle name="Примечание 3 2 2 2 2 5" xfId="44464"/>
    <cellStyle name="Примечание 3 2 2 2 2 6" xfId="44465"/>
    <cellStyle name="Примечание 3 2 2 2 2 7" xfId="44466"/>
    <cellStyle name="Примечание 3 2 2 2 3" xfId="44467"/>
    <cellStyle name="Примечание 3 2 2 2 3 2" xfId="44468"/>
    <cellStyle name="Примечание 3 2 2 2 3 3" xfId="44469"/>
    <cellStyle name="Примечание 3 2 2 2 3 4" xfId="44470"/>
    <cellStyle name="Примечание 3 2 2 2 3 5" xfId="44471"/>
    <cellStyle name="Примечание 3 2 2 2 3 6" xfId="44472"/>
    <cellStyle name="Примечание 3 2 2 2 3 7" xfId="44473"/>
    <cellStyle name="Примечание 3 2 2 2 4" xfId="44474"/>
    <cellStyle name="Примечание 3 2 2 2 5" xfId="44475"/>
    <cellStyle name="Примечание 3 2 2 2 6" xfId="44476"/>
    <cellStyle name="Примечание 3 2 2 2 7" xfId="44477"/>
    <cellStyle name="Примечание 3 2 2 2 8" xfId="44478"/>
    <cellStyle name="Примечание 3 2 2 2 9" xfId="44479"/>
    <cellStyle name="Примечание 3 2 2 3" xfId="44480"/>
    <cellStyle name="Примечание 3 2 2 3 2" xfId="44481"/>
    <cellStyle name="Примечание 3 2 2 3 3" xfId="44482"/>
    <cellStyle name="Примечание 3 2 2 3 4" xfId="44483"/>
    <cellStyle name="Примечание 3 2 2 3 5" xfId="44484"/>
    <cellStyle name="Примечание 3 2 2 3 6" xfId="44485"/>
    <cellStyle name="Примечание 3 2 2 3 7" xfId="44486"/>
    <cellStyle name="Примечание 3 2 2 4" xfId="44487"/>
    <cellStyle name="Примечание 3 2 2 4 2" xfId="44488"/>
    <cellStyle name="Примечание 3 2 2 4 3" xfId="44489"/>
    <cellStyle name="Примечание 3 2 2 4 4" xfId="44490"/>
    <cellStyle name="Примечание 3 2 2 4 5" xfId="44491"/>
    <cellStyle name="Примечание 3 2 2 4 6" xfId="44492"/>
    <cellStyle name="Примечание 3 2 2 4 7" xfId="44493"/>
    <cellStyle name="Примечание 3 2 2 5" xfId="44494"/>
    <cellStyle name="Примечание 3 2 2 6" xfId="44495"/>
    <cellStyle name="Примечание 3 2 2 7" xfId="44496"/>
    <cellStyle name="Примечание 3 2 2 8" xfId="44497"/>
    <cellStyle name="Примечание 3 2 2 9" xfId="44498"/>
    <cellStyle name="Примечание 3 2 3" xfId="44499"/>
    <cellStyle name="Примечание 3 2 3 10" xfId="44500"/>
    <cellStyle name="Примечание 3 2 3 11" xfId="44501"/>
    <cellStyle name="Примечание 3 2 3 12" xfId="44502"/>
    <cellStyle name="Примечание 3 2 3 13" xfId="44503"/>
    <cellStyle name="Примечание 3 2 3 14" xfId="44504"/>
    <cellStyle name="Примечание 3 2 3 15" xfId="44505"/>
    <cellStyle name="Примечание 3 2 3 2" xfId="44506"/>
    <cellStyle name="Примечание 3 2 3 2 10" xfId="44507"/>
    <cellStyle name="Примечание 3 2 3 2 2" xfId="44508"/>
    <cellStyle name="Примечание 3 2 3 2 2 2" xfId="44509"/>
    <cellStyle name="Примечание 3 2 3 2 2 3" xfId="44510"/>
    <cellStyle name="Примечание 3 2 3 2 2 4" xfId="44511"/>
    <cellStyle name="Примечание 3 2 3 2 2 5" xfId="44512"/>
    <cellStyle name="Примечание 3 2 3 2 2 6" xfId="44513"/>
    <cellStyle name="Примечание 3 2 3 2 2 7" xfId="44514"/>
    <cellStyle name="Примечание 3 2 3 2 3" xfId="44515"/>
    <cellStyle name="Примечание 3 2 3 2 3 2" xfId="44516"/>
    <cellStyle name="Примечание 3 2 3 2 3 3" xfId="44517"/>
    <cellStyle name="Примечание 3 2 3 2 3 4" xfId="44518"/>
    <cellStyle name="Примечание 3 2 3 2 3 5" xfId="44519"/>
    <cellStyle name="Примечание 3 2 3 2 3 6" xfId="44520"/>
    <cellStyle name="Примечание 3 2 3 2 3 7" xfId="44521"/>
    <cellStyle name="Примечание 3 2 3 2 4" xfId="44522"/>
    <cellStyle name="Примечание 3 2 3 2 5" xfId="44523"/>
    <cellStyle name="Примечание 3 2 3 2 6" xfId="44524"/>
    <cellStyle name="Примечание 3 2 3 2 7" xfId="44525"/>
    <cellStyle name="Примечание 3 2 3 2 8" xfId="44526"/>
    <cellStyle name="Примечание 3 2 3 2 9" xfId="44527"/>
    <cellStyle name="Примечание 3 2 3 3" xfId="44528"/>
    <cellStyle name="Примечание 3 2 3 3 2" xfId="44529"/>
    <cellStyle name="Примечание 3 2 3 3 3" xfId="44530"/>
    <cellStyle name="Примечание 3 2 3 3 4" xfId="44531"/>
    <cellStyle name="Примечание 3 2 3 3 5" xfId="44532"/>
    <cellStyle name="Примечание 3 2 3 3 6" xfId="44533"/>
    <cellStyle name="Примечание 3 2 3 3 7" xfId="44534"/>
    <cellStyle name="Примечание 3 2 3 4" xfId="44535"/>
    <cellStyle name="Примечание 3 2 3 4 2" xfId="44536"/>
    <cellStyle name="Примечание 3 2 3 4 3" xfId="44537"/>
    <cellStyle name="Примечание 3 2 3 4 4" xfId="44538"/>
    <cellStyle name="Примечание 3 2 3 4 5" xfId="44539"/>
    <cellStyle name="Примечание 3 2 3 4 6" xfId="44540"/>
    <cellStyle name="Примечание 3 2 3 4 7" xfId="44541"/>
    <cellStyle name="Примечание 3 2 3 5" xfId="44542"/>
    <cellStyle name="Примечание 3 2 3 6" xfId="44543"/>
    <cellStyle name="Примечание 3 2 3 7" xfId="44544"/>
    <cellStyle name="Примечание 3 2 3 8" xfId="44545"/>
    <cellStyle name="Примечание 3 2 3 9" xfId="44546"/>
    <cellStyle name="Примечание 3 2 4" xfId="44547"/>
    <cellStyle name="Примечание 3 2 4 10" xfId="44548"/>
    <cellStyle name="Примечание 3 2 4 11" xfId="44549"/>
    <cellStyle name="Примечание 3 2 4 12" xfId="44550"/>
    <cellStyle name="Примечание 3 2 4 13" xfId="44551"/>
    <cellStyle name="Примечание 3 2 4 14" xfId="44552"/>
    <cellStyle name="Примечание 3 2 4 15" xfId="44553"/>
    <cellStyle name="Примечание 3 2 4 2" xfId="44554"/>
    <cellStyle name="Примечание 3 2 4 2 10" xfId="44555"/>
    <cellStyle name="Примечание 3 2 4 2 2" xfId="44556"/>
    <cellStyle name="Примечание 3 2 4 2 2 2" xfId="44557"/>
    <cellStyle name="Примечание 3 2 4 2 2 3" xfId="44558"/>
    <cellStyle name="Примечание 3 2 4 2 2 4" xfId="44559"/>
    <cellStyle name="Примечание 3 2 4 2 2 5" xfId="44560"/>
    <cellStyle name="Примечание 3 2 4 2 2 6" xfId="44561"/>
    <cellStyle name="Примечание 3 2 4 2 2 7" xfId="44562"/>
    <cellStyle name="Примечание 3 2 4 2 3" xfId="44563"/>
    <cellStyle name="Примечание 3 2 4 2 3 2" xfId="44564"/>
    <cellStyle name="Примечание 3 2 4 2 3 3" xfId="44565"/>
    <cellStyle name="Примечание 3 2 4 2 3 4" xfId="44566"/>
    <cellStyle name="Примечание 3 2 4 2 3 5" xfId="44567"/>
    <cellStyle name="Примечание 3 2 4 2 3 6" xfId="44568"/>
    <cellStyle name="Примечание 3 2 4 2 3 7" xfId="44569"/>
    <cellStyle name="Примечание 3 2 4 2 4" xfId="44570"/>
    <cellStyle name="Примечание 3 2 4 2 5" xfId="44571"/>
    <cellStyle name="Примечание 3 2 4 2 6" xfId="44572"/>
    <cellStyle name="Примечание 3 2 4 2 7" xfId="44573"/>
    <cellStyle name="Примечание 3 2 4 2 8" xfId="44574"/>
    <cellStyle name="Примечание 3 2 4 2 9" xfId="44575"/>
    <cellStyle name="Примечание 3 2 4 3" xfId="44576"/>
    <cellStyle name="Примечание 3 2 4 3 2" xfId="44577"/>
    <cellStyle name="Примечание 3 2 4 3 3" xfId="44578"/>
    <cellStyle name="Примечание 3 2 4 3 4" xfId="44579"/>
    <cellStyle name="Примечание 3 2 4 3 5" xfId="44580"/>
    <cellStyle name="Примечание 3 2 4 3 6" xfId="44581"/>
    <cellStyle name="Примечание 3 2 4 3 7" xfId="44582"/>
    <cellStyle name="Примечание 3 2 4 4" xfId="44583"/>
    <cellStyle name="Примечание 3 2 4 4 2" xfId="44584"/>
    <cellStyle name="Примечание 3 2 4 4 3" xfId="44585"/>
    <cellStyle name="Примечание 3 2 4 4 4" xfId="44586"/>
    <cellStyle name="Примечание 3 2 4 4 5" xfId="44587"/>
    <cellStyle name="Примечание 3 2 4 4 6" xfId="44588"/>
    <cellStyle name="Примечание 3 2 4 4 7" xfId="44589"/>
    <cellStyle name="Примечание 3 2 4 5" xfId="44590"/>
    <cellStyle name="Примечание 3 2 4 6" xfId="44591"/>
    <cellStyle name="Примечание 3 2 4 7" xfId="44592"/>
    <cellStyle name="Примечание 3 2 4 8" xfId="44593"/>
    <cellStyle name="Примечание 3 2 4 9" xfId="44594"/>
    <cellStyle name="Примечание 3 2 5" xfId="44595"/>
    <cellStyle name="Примечание 3 2 5 10" xfId="44596"/>
    <cellStyle name="Примечание 3 2 5 11" xfId="44597"/>
    <cellStyle name="Примечание 3 2 5 12" xfId="44598"/>
    <cellStyle name="Примечание 3 2 5 13" xfId="44599"/>
    <cellStyle name="Примечание 3 2 5 14" xfId="44600"/>
    <cellStyle name="Примечание 3 2 5 2" xfId="44601"/>
    <cellStyle name="Примечание 3 2 5 2 10" xfId="44602"/>
    <cellStyle name="Примечание 3 2 5 2 2" xfId="44603"/>
    <cellStyle name="Примечание 3 2 5 2 2 2" xfId="44604"/>
    <cellStyle name="Примечание 3 2 5 2 2 3" xfId="44605"/>
    <cellStyle name="Примечание 3 2 5 2 2 4" xfId="44606"/>
    <cellStyle name="Примечание 3 2 5 2 2 5" xfId="44607"/>
    <cellStyle name="Примечание 3 2 5 2 2 6" xfId="44608"/>
    <cellStyle name="Примечание 3 2 5 2 2 7" xfId="44609"/>
    <cellStyle name="Примечание 3 2 5 2 3" xfId="44610"/>
    <cellStyle name="Примечание 3 2 5 2 3 2" xfId="44611"/>
    <cellStyle name="Примечание 3 2 5 2 3 3" xfId="44612"/>
    <cellStyle name="Примечание 3 2 5 2 3 4" xfId="44613"/>
    <cellStyle name="Примечание 3 2 5 2 3 5" xfId="44614"/>
    <cellStyle name="Примечание 3 2 5 2 3 6" xfId="44615"/>
    <cellStyle name="Примечание 3 2 5 2 3 7" xfId="44616"/>
    <cellStyle name="Примечание 3 2 5 2 4" xfId="44617"/>
    <cellStyle name="Примечание 3 2 5 2 5" xfId="44618"/>
    <cellStyle name="Примечание 3 2 5 2 6" xfId="44619"/>
    <cellStyle name="Примечание 3 2 5 2 7" xfId="44620"/>
    <cellStyle name="Примечание 3 2 5 2 8" xfId="44621"/>
    <cellStyle name="Примечание 3 2 5 2 9" xfId="44622"/>
    <cellStyle name="Примечание 3 2 5 3" xfId="44623"/>
    <cellStyle name="Примечание 3 2 5 3 2" xfId="44624"/>
    <cellStyle name="Примечание 3 2 5 3 3" xfId="44625"/>
    <cellStyle name="Примечание 3 2 5 3 4" xfId="44626"/>
    <cellStyle name="Примечание 3 2 5 3 5" xfId="44627"/>
    <cellStyle name="Примечание 3 2 5 3 6" xfId="44628"/>
    <cellStyle name="Примечание 3 2 5 3 7" xfId="44629"/>
    <cellStyle name="Примечание 3 2 5 4" xfId="44630"/>
    <cellStyle name="Примечание 3 2 5 4 2" xfId="44631"/>
    <cellStyle name="Примечание 3 2 5 4 3" xfId="44632"/>
    <cellStyle name="Примечание 3 2 5 4 4" xfId="44633"/>
    <cellStyle name="Примечание 3 2 5 4 5" xfId="44634"/>
    <cellStyle name="Примечание 3 2 5 4 6" xfId="44635"/>
    <cellStyle name="Примечание 3 2 5 4 7" xfId="44636"/>
    <cellStyle name="Примечание 3 2 5 5" xfId="44637"/>
    <cellStyle name="Примечание 3 2 5 6" xfId="44638"/>
    <cellStyle name="Примечание 3 2 5 7" xfId="44639"/>
    <cellStyle name="Примечание 3 2 5 8" xfId="44640"/>
    <cellStyle name="Примечание 3 2 5 9" xfId="44641"/>
    <cellStyle name="Примечание 3 2 6" xfId="44642"/>
    <cellStyle name="Примечание 3 2 6 10" xfId="44643"/>
    <cellStyle name="Примечание 3 2 6 2" xfId="44644"/>
    <cellStyle name="Примечание 3 2 6 2 2" xfId="44645"/>
    <cellStyle name="Примечание 3 2 6 2 3" xfId="44646"/>
    <cellStyle name="Примечание 3 2 6 2 4" xfId="44647"/>
    <cellStyle name="Примечание 3 2 6 2 5" xfId="44648"/>
    <cellStyle name="Примечание 3 2 6 2 6" xfId="44649"/>
    <cellStyle name="Примечание 3 2 6 2 7" xfId="44650"/>
    <cellStyle name="Примечание 3 2 6 3" xfId="44651"/>
    <cellStyle name="Примечание 3 2 6 3 2" xfId="44652"/>
    <cellStyle name="Примечание 3 2 6 3 3" xfId="44653"/>
    <cellStyle name="Примечание 3 2 6 3 4" xfId="44654"/>
    <cellStyle name="Примечание 3 2 6 3 5" xfId="44655"/>
    <cellStyle name="Примечание 3 2 6 3 6" xfId="44656"/>
    <cellStyle name="Примечание 3 2 6 3 7" xfId="44657"/>
    <cellStyle name="Примечание 3 2 6 4" xfId="44658"/>
    <cellStyle name="Примечание 3 2 6 5" xfId="44659"/>
    <cellStyle name="Примечание 3 2 6 6" xfId="44660"/>
    <cellStyle name="Примечание 3 2 6 7" xfId="44661"/>
    <cellStyle name="Примечание 3 2 6 8" xfId="44662"/>
    <cellStyle name="Примечание 3 2 6 9" xfId="44663"/>
    <cellStyle name="Примечание 3 2 7" xfId="44664"/>
    <cellStyle name="Примечание 3 2 7 2" xfId="44665"/>
    <cellStyle name="Примечание 3 2 7 3" xfId="44666"/>
    <cellStyle name="Примечание 3 2 7 4" xfId="44667"/>
    <cellStyle name="Примечание 3 2 7 5" xfId="44668"/>
    <cellStyle name="Примечание 3 2 7 6" xfId="44669"/>
    <cellStyle name="Примечание 3 2 7 7" xfId="44670"/>
    <cellStyle name="Примечание 3 2 8" xfId="44671"/>
    <cellStyle name="Примечание 3 2 8 2" xfId="44672"/>
    <cellStyle name="Примечание 3 2 8 3" xfId="44673"/>
    <cellStyle name="Примечание 3 2 8 4" xfId="44674"/>
    <cellStyle name="Примечание 3 2 8 5" xfId="44675"/>
    <cellStyle name="Примечание 3 2 8 6" xfId="44676"/>
    <cellStyle name="Примечание 3 2 8 7" xfId="44677"/>
    <cellStyle name="Примечание 3 2 9" xfId="44678"/>
    <cellStyle name="Примечание 3 3" xfId="44679"/>
    <cellStyle name="Примечание 3 3 10" xfId="44680"/>
    <cellStyle name="Примечание 3 3 11" xfId="44681"/>
    <cellStyle name="Примечание 3 3 12" xfId="44682"/>
    <cellStyle name="Примечание 3 3 13" xfId="44683"/>
    <cellStyle name="Примечание 3 3 14" xfId="44684"/>
    <cellStyle name="Примечание 3 3 15" xfId="44685"/>
    <cellStyle name="Примечание 3 3 16" xfId="44686"/>
    <cellStyle name="Примечание 3 3 2" xfId="44687"/>
    <cellStyle name="Примечание 3 3 2 10" xfId="44688"/>
    <cellStyle name="Примечание 3 3 2 11" xfId="44689"/>
    <cellStyle name="Примечание 3 3 2 12" xfId="44690"/>
    <cellStyle name="Примечание 3 3 2 13" xfId="44691"/>
    <cellStyle name="Примечание 3 3 2 14" xfId="44692"/>
    <cellStyle name="Примечание 3 3 2 2" xfId="44693"/>
    <cellStyle name="Примечание 3 3 2 2 10" xfId="44694"/>
    <cellStyle name="Примечание 3 3 2 2 2" xfId="44695"/>
    <cellStyle name="Примечание 3 3 2 2 2 2" xfId="44696"/>
    <cellStyle name="Примечание 3 3 2 2 2 3" xfId="44697"/>
    <cellStyle name="Примечание 3 3 2 2 2 4" xfId="44698"/>
    <cellStyle name="Примечание 3 3 2 2 2 5" xfId="44699"/>
    <cellStyle name="Примечание 3 3 2 2 2 6" xfId="44700"/>
    <cellStyle name="Примечание 3 3 2 2 2 7" xfId="44701"/>
    <cellStyle name="Примечание 3 3 2 2 3" xfId="44702"/>
    <cellStyle name="Примечание 3 3 2 2 3 2" xfId="44703"/>
    <cellStyle name="Примечание 3 3 2 2 3 3" xfId="44704"/>
    <cellStyle name="Примечание 3 3 2 2 3 4" xfId="44705"/>
    <cellStyle name="Примечание 3 3 2 2 3 5" xfId="44706"/>
    <cellStyle name="Примечание 3 3 2 2 3 6" xfId="44707"/>
    <cellStyle name="Примечание 3 3 2 2 3 7" xfId="44708"/>
    <cellStyle name="Примечание 3 3 2 2 4" xfId="44709"/>
    <cellStyle name="Примечание 3 3 2 2 5" xfId="44710"/>
    <cellStyle name="Примечание 3 3 2 2 6" xfId="44711"/>
    <cellStyle name="Примечание 3 3 2 2 7" xfId="44712"/>
    <cellStyle name="Примечание 3 3 2 2 8" xfId="44713"/>
    <cellStyle name="Примечание 3 3 2 2 9" xfId="44714"/>
    <cellStyle name="Примечание 3 3 2 3" xfId="44715"/>
    <cellStyle name="Примечание 3 3 2 3 2" xfId="44716"/>
    <cellStyle name="Примечание 3 3 2 3 3" xfId="44717"/>
    <cellStyle name="Примечание 3 3 2 3 4" xfId="44718"/>
    <cellStyle name="Примечание 3 3 2 3 5" xfId="44719"/>
    <cellStyle name="Примечание 3 3 2 3 6" xfId="44720"/>
    <cellStyle name="Примечание 3 3 2 3 7" xfId="44721"/>
    <cellStyle name="Примечание 3 3 2 4" xfId="44722"/>
    <cellStyle name="Примечание 3 3 2 4 2" xfId="44723"/>
    <cellStyle name="Примечание 3 3 2 4 3" xfId="44724"/>
    <cellStyle name="Примечание 3 3 2 4 4" xfId="44725"/>
    <cellStyle name="Примечание 3 3 2 4 5" xfId="44726"/>
    <cellStyle name="Примечание 3 3 2 4 6" xfId="44727"/>
    <cellStyle name="Примечание 3 3 2 4 7" xfId="44728"/>
    <cellStyle name="Примечание 3 3 2 5" xfId="44729"/>
    <cellStyle name="Примечание 3 3 2 6" xfId="44730"/>
    <cellStyle name="Примечание 3 3 2 7" xfId="44731"/>
    <cellStyle name="Примечание 3 3 2 8" xfId="44732"/>
    <cellStyle name="Примечание 3 3 2 9" xfId="44733"/>
    <cellStyle name="Примечание 3 3 3" xfId="44734"/>
    <cellStyle name="Примечание 3 3 3 10" xfId="44735"/>
    <cellStyle name="Примечание 3 3 3 11" xfId="44736"/>
    <cellStyle name="Примечание 3 3 3 12" xfId="44737"/>
    <cellStyle name="Примечание 3 3 3 13" xfId="44738"/>
    <cellStyle name="Примечание 3 3 3 14" xfId="44739"/>
    <cellStyle name="Примечание 3 3 3 2" xfId="44740"/>
    <cellStyle name="Примечание 3 3 3 2 10" xfId="44741"/>
    <cellStyle name="Примечание 3 3 3 2 2" xfId="44742"/>
    <cellStyle name="Примечание 3 3 3 2 2 2" xfId="44743"/>
    <cellStyle name="Примечание 3 3 3 2 2 3" xfId="44744"/>
    <cellStyle name="Примечание 3 3 3 2 2 4" xfId="44745"/>
    <cellStyle name="Примечание 3 3 3 2 2 5" xfId="44746"/>
    <cellStyle name="Примечание 3 3 3 2 2 6" xfId="44747"/>
    <cellStyle name="Примечание 3 3 3 2 2 7" xfId="44748"/>
    <cellStyle name="Примечание 3 3 3 2 3" xfId="44749"/>
    <cellStyle name="Примечание 3 3 3 2 3 2" xfId="44750"/>
    <cellStyle name="Примечание 3 3 3 2 3 3" xfId="44751"/>
    <cellStyle name="Примечание 3 3 3 2 3 4" xfId="44752"/>
    <cellStyle name="Примечание 3 3 3 2 3 5" xfId="44753"/>
    <cellStyle name="Примечание 3 3 3 2 3 6" xfId="44754"/>
    <cellStyle name="Примечание 3 3 3 2 3 7" xfId="44755"/>
    <cellStyle name="Примечание 3 3 3 2 4" xfId="44756"/>
    <cellStyle name="Примечание 3 3 3 2 5" xfId="44757"/>
    <cellStyle name="Примечание 3 3 3 2 6" xfId="44758"/>
    <cellStyle name="Примечание 3 3 3 2 7" xfId="44759"/>
    <cellStyle name="Примечание 3 3 3 2 8" xfId="44760"/>
    <cellStyle name="Примечание 3 3 3 2 9" xfId="44761"/>
    <cellStyle name="Примечание 3 3 3 3" xfId="44762"/>
    <cellStyle name="Примечание 3 3 3 3 2" xfId="44763"/>
    <cellStyle name="Примечание 3 3 3 3 3" xfId="44764"/>
    <cellStyle name="Примечание 3 3 3 3 4" xfId="44765"/>
    <cellStyle name="Примечание 3 3 3 3 5" xfId="44766"/>
    <cellStyle name="Примечание 3 3 3 3 6" xfId="44767"/>
    <cellStyle name="Примечание 3 3 3 3 7" xfId="44768"/>
    <cellStyle name="Примечание 3 3 3 4" xfId="44769"/>
    <cellStyle name="Примечание 3 3 3 4 2" xfId="44770"/>
    <cellStyle name="Примечание 3 3 3 4 3" xfId="44771"/>
    <cellStyle name="Примечание 3 3 3 4 4" xfId="44772"/>
    <cellStyle name="Примечание 3 3 3 4 5" xfId="44773"/>
    <cellStyle name="Примечание 3 3 3 4 6" xfId="44774"/>
    <cellStyle name="Примечание 3 3 3 4 7" xfId="44775"/>
    <cellStyle name="Примечание 3 3 3 5" xfId="44776"/>
    <cellStyle name="Примечание 3 3 3 6" xfId="44777"/>
    <cellStyle name="Примечание 3 3 3 7" xfId="44778"/>
    <cellStyle name="Примечание 3 3 3 8" xfId="44779"/>
    <cellStyle name="Примечание 3 3 3 9" xfId="44780"/>
    <cellStyle name="Примечание 3 3 4" xfId="44781"/>
    <cellStyle name="Примечание 3 3 4 10" xfId="44782"/>
    <cellStyle name="Примечание 3 3 4 11" xfId="44783"/>
    <cellStyle name="Примечание 3 3 4 12" xfId="44784"/>
    <cellStyle name="Примечание 3 3 4 13" xfId="44785"/>
    <cellStyle name="Примечание 3 3 4 14" xfId="44786"/>
    <cellStyle name="Примечание 3 3 4 2" xfId="44787"/>
    <cellStyle name="Примечание 3 3 4 2 10" xfId="44788"/>
    <cellStyle name="Примечание 3 3 4 2 2" xfId="44789"/>
    <cellStyle name="Примечание 3 3 4 2 2 2" xfId="44790"/>
    <cellStyle name="Примечание 3 3 4 2 2 3" xfId="44791"/>
    <cellStyle name="Примечание 3 3 4 2 2 4" xfId="44792"/>
    <cellStyle name="Примечание 3 3 4 2 2 5" xfId="44793"/>
    <cellStyle name="Примечание 3 3 4 2 2 6" xfId="44794"/>
    <cellStyle name="Примечание 3 3 4 2 2 7" xfId="44795"/>
    <cellStyle name="Примечание 3 3 4 2 3" xfId="44796"/>
    <cellStyle name="Примечание 3 3 4 2 3 2" xfId="44797"/>
    <cellStyle name="Примечание 3 3 4 2 3 3" xfId="44798"/>
    <cellStyle name="Примечание 3 3 4 2 3 4" xfId="44799"/>
    <cellStyle name="Примечание 3 3 4 2 3 5" xfId="44800"/>
    <cellStyle name="Примечание 3 3 4 2 3 6" xfId="44801"/>
    <cellStyle name="Примечание 3 3 4 2 3 7" xfId="44802"/>
    <cellStyle name="Примечание 3 3 4 2 4" xfId="44803"/>
    <cellStyle name="Примечание 3 3 4 2 5" xfId="44804"/>
    <cellStyle name="Примечание 3 3 4 2 6" xfId="44805"/>
    <cellStyle name="Примечание 3 3 4 2 7" xfId="44806"/>
    <cellStyle name="Примечание 3 3 4 2 8" xfId="44807"/>
    <cellStyle name="Примечание 3 3 4 2 9" xfId="44808"/>
    <cellStyle name="Примечание 3 3 4 3" xfId="44809"/>
    <cellStyle name="Примечание 3 3 4 3 2" xfId="44810"/>
    <cellStyle name="Примечание 3 3 4 3 3" xfId="44811"/>
    <cellStyle name="Примечание 3 3 4 3 4" xfId="44812"/>
    <cellStyle name="Примечание 3 3 4 3 5" xfId="44813"/>
    <cellStyle name="Примечание 3 3 4 3 6" xfId="44814"/>
    <cellStyle name="Примечание 3 3 4 3 7" xfId="44815"/>
    <cellStyle name="Примечание 3 3 4 4" xfId="44816"/>
    <cellStyle name="Примечание 3 3 4 4 2" xfId="44817"/>
    <cellStyle name="Примечание 3 3 4 4 3" xfId="44818"/>
    <cellStyle name="Примечание 3 3 4 4 4" xfId="44819"/>
    <cellStyle name="Примечание 3 3 4 4 5" xfId="44820"/>
    <cellStyle name="Примечание 3 3 4 4 6" xfId="44821"/>
    <cellStyle name="Примечание 3 3 4 4 7" xfId="44822"/>
    <cellStyle name="Примечание 3 3 4 5" xfId="44823"/>
    <cellStyle name="Примечание 3 3 4 6" xfId="44824"/>
    <cellStyle name="Примечание 3 3 4 7" xfId="44825"/>
    <cellStyle name="Примечание 3 3 4 8" xfId="44826"/>
    <cellStyle name="Примечание 3 3 4 9" xfId="44827"/>
    <cellStyle name="Примечание 3 3 5" xfId="44828"/>
    <cellStyle name="Примечание 3 3 5 10" xfId="44829"/>
    <cellStyle name="Примечание 3 3 5 11" xfId="44830"/>
    <cellStyle name="Примечание 3 3 5 12" xfId="44831"/>
    <cellStyle name="Примечание 3 3 5 13" xfId="44832"/>
    <cellStyle name="Примечание 3 3 5 14" xfId="44833"/>
    <cellStyle name="Примечание 3 3 5 2" xfId="44834"/>
    <cellStyle name="Примечание 3 3 5 2 10" xfId="44835"/>
    <cellStyle name="Примечание 3 3 5 2 2" xfId="44836"/>
    <cellStyle name="Примечание 3 3 5 2 2 2" xfId="44837"/>
    <cellStyle name="Примечание 3 3 5 2 2 3" xfId="44838"/>
    <cellStyle name="Примечание 3 3 5 2 2 4" xfId="44839"/>
    <cellStyle name="Примечание 3 3 5 2 2 5" xfId="44840"/>
    <cellStyle name="Примечание 3 3 5 2 2 6" xfId="44841"/>
    <cellStyle name="Примечание 3 3 5 2 2 7" xfId="44842"/>
    <cellStyle name="Примечание 3 3 5 2 3" xfId="44843"/>
    <cellStyle name="Примечание 3 3 5 2 3 2" xfId="44844"/>
    <cellStyle name="Примечание 3 3 5 2 3 3" xfId="44845"/>
    <cellStyle name="Примечание 3 3 5 2 3 4" xfId="44846"/>
    <cellStyle name="Примечание 3 3 5 2 3 5" xfId="44847"/>
    <cellStyle name="Примечание 3 3 5 2 3 6" xfId="44848"/>
    <cellStyle name="Примечание 3 3 5 2 3 7" xfId="44849"/>
    <cellStyle name="Примечание 3 3 5 2 4" xfId="44850"/>
    <cellStyle name="Примечание 3 3 5 2 5" xfId="44851"/>
    <cellStyle name="Примечание 3 3 5 2 6" xfId="44852"/>
    <cellStyle name="Примечание 3 3 5 2 7" xfId="44853"/>
    <cellStyle name="Примечание 3 3 5 2 8" xfId="44854"/>
    <cellStyle name="Примечание 3 3 5 2 9" xfId="44855"/>
    <cellStyle name="Примечание 3 3 5 3" xfId="44856"/>
    <cellStyle name="Примечание 3 3 5 3 2" xfId="44857"/>
    <cellStyle name="Примечание 3 3 5 3 3" xfId="44858"/>
    <cellStyle name="Примечание 3 3 5 3 4" xfId="44859"/>
    <cellStyle name="Примечание 3 3 5 3 5" xfId="44860"/>
    <cellStyle name="Примечание 3 3 5 3 6" xfId="44861"/>
    <cellStyle name="Примечание 3 3 5 3 7" xfId="44862"/>
    <cellStyle name="Примечание 3 3 5 4" xfId="44863"/>
    <cellStyle name="Примечание 3 3 5 4 2" xfId="44864"/>
    <cellStyle name="Примечание 3 3 5 4 3" xfId="44865"/>
    <cellStyle name="Примечание 3 3 5 4 4" xfId="44866"/>
    <cellStyle name="Примечание 3 3 5 4 5" xfId="44867"/>
    <cellStyle name="Примечание 3 3 5 4 6" xfId="44868"/>
    <cellStyle name="Примечание 3 3 5 4 7" xfId="44869"/>
    <cellStyle name="Примечание 3 3 5 5" xfId="44870"/>
    <cellStyle name="Примечание 3 3 5 6" xfId="44871"/>
    <cellStyle name="Примечание 3 3 5 7" xfId="44872"/>
    <cellStyle name="Примечание 3 3 5 8" xfId="44873"/>
    <cellStyle name="Примечание 3 3 5 9" xfId="44874"/>
    <cellStyle name="Примечание 3 3 6" xfId="44875"/>
    <cellStyle name="Примечание 3 3 6 10" xfId="44876"/>
    <cellStyle name="Примечание 3 3 6 2" xfId="44877"/>
    <cellStyle name="Примечание 3 3 6 2 2" xfId="44878"/>
    <cellStyle name="Примечание 3 3 6 2 3" xfId="44879"/>
    <cellStyle name="Примечание 3 3 6 2 4" xfId="44880"/>
    <cellStyle name="Примечание 3 3 6 2 5" xfId="44881"/>
    <cellStyle name="Примечание 3 3 6 2 6" xfId="44882"/>
    <cellStyle name="Примечание 3 3 6 2 7" xfId="44883"/>
    <cellStyle name="Примечание 3 3 6 3" xfId="44884"/>
    <cellStyle name="Примечание 3 3 6 3 2" xfId="44885"/>
    <cellStyle name="Примечание 3 3 6 3 3" xfId="44886"/>
    <cellStyle name="Примечание 3 3 6 3 4" xfId="44887"/>
    <cellStyle name="Примечание 3 3 6 3 5" xfId="44888"/>
    <cellStyle name="Примечание 3 3 6 3 6" xfId="44889"/>
    <cellStyle name="Примечание 3 3 6 3 7" xfId="44890"/>
    <cellStyle name="Примечание 3 3 6 4" xfId="44891"/>
    <cellStyle name="Примечание 3 3 6 5" xfId="44892"/>
    <cellStyle name="Примечание 3 3 6 6" xfId="44893"/>
    <cellStyle name="Примечание 3 3 6 7" xfId="44894"/>
    <cellStyle name="Примечание 3 3 6 8" xfId="44895"/>
    <cellStyle name="Примечание 3 3 6 9" xfId="44896"/>
    <cellStyle name="Примечание 3 3 7" xfId="44897"/>
    <cellStyle name="Примечание 3 3 7 2" xfId="44898"/>
    <cellStyle name="Примечание 3 3 7 3" xfId="44899"/>
    <cellStyle name="Примечание 3 3 7 4" xfId="44900"/>
    <cellStyle name="Примечание 3 3 7 5" xfId="44901"/>
    <cellStyle name="Примечание 3 3 7 6" xfId="44902"/>
    <cellStyle name="Примечание 3 3 7 7" xfId="44903"/>
    <cellStyle name="Примечание 3 3 8" xfId="44904"/>
    <cellStyle name="Примечание 3 3 8 2" xfId="44905"/>
    <cellStyle name="Примечание 3 3 8 3" xfId="44906"/>
    <cellStyle name="Примечание 3 3 8 4" xfId="44907"/>
    <cellStyle name="Примечание 3 3 8 5" xfId="44908"/>
    <cellStyle name="Примечание 3 3 8 6" xfId="44909"/>
    <cellStyle name="Примечание 3 3 8 7" xfId="44910"/>
    <cellStyle name="Примечание 3 3 9" xfId="44911"/>
    <cellStyle name="Примечание 3 4" xfId="44912"/>
    <cellStyle name="Примечание 3 4 10" xfId="44913"/>
    <cellStyle name="Примечание 3 4 11" xfId="44914"/>
    <cellStyle name="Примечание 3 4 12" xfId="44915"/>
    <cellStyle name="Примечание 3 4 13" xfId="44916"/>
    <cellStyle name="Примечание 3 4 14" xfId="44917"/>
    <cellStyle name="Примечание 3 4 15" xfId="44918"/>
    <cellStyle name="Примечание 3 4 16" xfId="44919"/>
    <cellStyle name="Примечание 3 4 2" xfId="44920"/>
    <cellStyle name="Примечание 3 4 2 10" xfId="44921"/>
    <cellStyle name="Примечание 3 4 2 11" xfId="44922"/>
    <cellStyle name="Примечание 3 4 2 12" xfId="44923"/>
    <cellStyle name="Примечание 3 4 2 13" xfId="44924"/>
    <cellStyle name="Примечание 3 4 2 14" xfId="44925"/>
    <cellStyle name="Примечание 3 4 2 2" xfId="44926"/>
    <cellStyle name="Примечание 3 4 2 2 10" xfId="44927"/>
    <cellStyle name="Примечание 3 4 2 2 2" xfId="44928"/>
    <cellStyle name="Примечание 3 4 2 2 2 2" xfId="44929"/>
    <cellStyle name="Примечание 3 4 2 2 2 3" xfId="44930"/>
    <cellStyle name="Примечание 3 4 2 2 2 4" xfId="44931"/>
    <cellStyle name="Примечание 3 4 2 2 2 5" xfId="44932"/>
    <cellStyle name="Примечание 3 4 2 2 2 6" xfId="44933"/>
    <cellStyle name="Примечание 3 4 2 2 2 7" xfId="44934"/>
    <cellStyle name="Примечание 3 4 2 2 3" xfId="44935"/>
    <cellStyle name="Примечание 3 4 2 2 3 2" xfId="44936"/>
    <cellStyle name="Примечание 3 4 2 2 3 3" xfId="44937"/>
    <cellStyle name="Примечание 3 4 2 2 3 4" xfId="44938"/>
    <cellStyle name="Примечание 3 4 2 2 3 5" xfId="44939"/>
    <cellStyle name="Примечание 3 4 2 2 3 6" xfId="44940"/>
    <cellStyle name="Примечание 3 4 2 2 3 7" xfId="44941"/>
    <cellStyle name="Примечание 3 4 2 2 4" xfId="44942"/>
    <cellStyle name="Примечание 3 4 2 2 5" xfId="44943"/>
    <cellStyle name="Примечание 3 4 2 2 6" xfId="44944"/>
    <cellStyle name="Примечание 3 4 2 2 7" xfId="44945"/>
    <cellStyle name="Примечание 3 4 2 2 8" xfId="44946"/>
    <cellStyle name="Примечание 3 4 2 2 9" xfId="44947"/>
    <cellStyle name="Примечание 3 4 2 3" xfId="44948"/>
    <cellStyle name="Примечание 3 4 2 3 2" xfId="44949"/>
    <cellStyle name="Примечание 3 4 2 3 3" xfId="44950"/>
    <cellStyle name="Примечание 3 4 2 3 4" xfId="44951"/>
    <cellStyle name="Примечание 3 4 2 3 5" xfId="44952"/>
    <cellStyle name="Примечание 3 4 2 3 6" xfId="44953"/>
    <cellStyle name="Примечание 3 4 2 3 7" xfId="44954"/>
    <cellStyle name="Примечание 3 4 2 4" xfId="44955"/>
    <cellStyle name="Примечание 3 4 2 4 2" xfId="44956"/>
    <cellStyle name="Примечание 3 4 2 4 3" xfId="44957"/>
    <cellStyle name="Примечание 3 4 2 4 4" xfId="44958"/>
    <cellStyle name="Примечание 3 4 2 4 5" xfId="44959"/>
    <cellStyle name="Примечание 3 4 2 4 6" xfId="44960"/>
    <cellStyle name="Примечание 3 4 2 4 7" xfId="44961"/>
    <cellStyle name="Примечание 3 4 2 5" xfId="44962"/>
    <cellStyle name="Примечание 3 4 2 6" xfId="44963"/>
    <cellStyle name="Примечание 3 4 2 7" xfId="44964"/>
    <cellStyle name="Примечание 3 4 2 8" xfId="44965"/>
    <cellStyle name="Примечание 3 4 2 9" xfId="44966"/>
    <cellStyle name="Примечание 3 4 3" xfId="44967"/>
    <cellStyle name="Примечание 3 4 3 10" xfId="44968"/>
    <cellStyle name="Примечание 3 4 3 11" xfId="44969"/>
    <cellStyle name="Примечание 3 4 3 12" xfId="44970"/>
    <cellStyle name="Примечание 3 4 3 13" xfId="44971"/>
    <cellStyle name="Примечание 3 4 3 14" xfId="44972"/>
    <cellStyle name="Примечание 3 4 3 2" xfId="44973"/>
    <cellStyle name="Примечание 3 4 3 2 10" xfId="44974"/>
    <cellStyle name="Примечание 3 4 3 2 2" xfId="44975"/>
    <cellStyle name="Примечание 3 4 3 2 2 2" xfId="44976"/>
    <cellStyle name="Примечание 3 4 3 2 2 3" xfId="44977"/>
    <cellStyle name="Примечание 3 4 3 2 2 4" xfId="44978"/>
    <cellStyle name="Примечание 3 4 3 2 2 5" xfId="44979"/>
    <cellStyle name="Примечание 3 4 3 2 2 6" xfId="44980"/>
    <cellStyle name="Примечание 3 4 3 2 2 7" xfId="44981"/>
    <cellStyle name="Примечание 3 4 3 2 3" xfId="44982"/>
    <cellStyle name="Примечание 3 4 3 2 3 2" xfId="44983"/>
    <cellStyle name="Примечание 3 4 3 2 3 3" xfId="44984"/>
    <cellStyle name="Примечание 3 4 3 2 3 4" xfId="44985"/>
    <cellStyle name="Примечание 3 4 3 2 3 5" xfId="44986"/>
    <cellStyle name="Примечание 3 4 3 2 3 6" xfId="44987"/>
    <cellStyle name="Примечание 3 4 3 2 3 7" xfId="44988"/>
    <cellStyle name="Примечание 3 4 3 2 4" xfId="44989"/>
    <cellStyle name="Примечание 3 4 3 2 5" xfId="44990"/>
    <cellStyle name="Примечание 3 4 3 2 6" xfId="44991"/>
    <cellStyle name="Примечание 3 4 3 2 7" xfId="44992"/>
    <cellStyle name="Примечание 3 4 3 2 8" xfId="44993"/>
    <cellStyle name="Примечание 3 4 3 2 9" xfId="44994"/>
    <cellStyle name="Примечание 3 4 3 3" xfId="44995"/>
    <cellStyle name="Примечание 3 4 3 3 2" xfId="44996"/>
    <cellStyle name="Примечание 3 4 3 3 3" xfId="44997"/>
    <cellStyle name="Примечание 3 4 3 3 4" xfId="44998"/>
    <cellStyle name="Примечание 3 4 3 3 5" xfId="44999"/>
    <cellStyle name="Примечание 3 4 3 3 6" xfId="45000"/>
    <cellStyle name="Примечание 3 4 3 3 7" xfId="45001"/>
    <cellStyle name="Примечание 3 4 3 4" xfId="45002"/>
    <cellStyle name="Примечание 3 4 3 4 2" xfId="45003"/>
    <cellStyle name="Примечание 3 4 3 4 3" xfId="45004"/>
    <cellStyle name="Примечание 3 4 3 4 4" xfId="45005"/>
    <cellStyle name="Примечание 3 4 3 4 5" xfId="45006"/>
    <cellStyle name="Примечание 3 4 3 4 6" xfId="45007"/>
    <cellStyle name="Примечание 3 4 3 4 7" xfId="45008"/>
    <cellStyle name="Примечание 3 4 3 5" xfId="45009"/>
    <cellStyle name="Примечание 3 4 3 6" xfId="45010"/>
    <cellStyle name="Примечание 3 4 3 7" xfId="45011"/>
    <cellStyle name="Примечание 3 4 3 8" xfId="45012"/>
    <cellStyle name="Примечание 3 4 3 9" xfId="45013"/>
    <cellStyle name="Примечание 3 4 4" xfId="45014"/>
    <cellStyle name="Примечание 3 4 4 10" xfId="45015"/>
    <cellStyle name="Примечание 3 4 4 11" xfId="45016"/>
    <cellStyle name="Примечание 3 4 4 12" xfId="45017"/>
    <cellStyle name="Примечание 3 4 4 13" xfId="45018"/>
    <cellStyle name="Примечание 3 4 4 14" xfId="45019"/>
    <cellStyle name="Примечание 3 4 4 2" xfId="45020"/>
    <cellStyle name="Примечание 3 4 4 2 10" xfId="45021"/>
    <cellStyle name="Примечание 3 4 4 2 2" xfId="45022"/>
    <cellStyle name="Примечание 3 4 4 2 2 2" xfId="45023"/>
    <cellStyle name="Примечание 3 4 4 2 2 3" xfId="45024"/>
    <cellStyle name="Примечание 3 4 4 2 2 4" xfId="45025"/>
    <cellStyle name="Примечание 3 4 4 2 2 5" xfId="45026"/>
    <cellStyle name="Примечание 3 4 4 2 2 6" xfId="45027"/>
    <cellStyle name="Примечание 3 4 4 2 2 7" xfId="45028"/>
    <cellStyle name="Примечание 3 4 4 2 3" xfId="45029"/>
    <cellStyle name="Примечание 3 4 4 2 3 2" xfId="45030"/>
    <cellStyle name="Примечание 3 4 4 2 3 3" xfId="45031"/>
    <cellStyle name="Примечание 3 4 4 2 3 4" xfId="45032"/>
    <cellStyle name="Примечание 3 4 4 2 3 5" xfId="45033"/>
    <cellStyle name="Примечание 3 4 4 2 3 6" xfId="45034"/>
    <cellStyle name="Примечание 3 4 4 2 3 7" xfId="45035"/>
    <cellStyle name="Примечание 3 4 4 2 4" xfId="45036"/>
    <cellStyle name="Примечание 3 4 4 2 5" xfId="45037"/>
    <cellStyle name="Примечание 3 4 4 2 6" xfId="45038"/>
    <cellStyle name="Примечание 3 4 4 2 7" xfId="45039"/>
    <cellStyle name="Примечание 3 4 4 2 8" xfId="45040"/>
    <cellStyle name="Примечание 3 4 4 2 9" xfId="45041"/>
    <cellStyle name="Примечание 3 4 4 3" xfId="45042"/>
    <cellStyle name="Примечание 3 4 4 3 2" xfId="45043"/>
    <cellStyle name="Примечание 3 4 4 3 3" xfId="45044"/>
    <cellStyle name="Примечание 3 4 4 3 4" xfId="45045"/>
    <cellStyle name="Примечание 3 4 4 3 5" xfId="45046"/>
    <cellStyle name="Примечание 3 4 4 3 6" xfId="45047"/>
    <cellStyle name="Примечание 3 4 4 3 7" xfId="45048"/>
    <cellStyle name="Примечание 3 4 4 4" xfId="45049"/>
    <cellStyle name="Примечание 3 4 4 4 2" xfId="45050"/>
    <cellStyle name="Примечание 3 4 4 4 3" xfId="45051"/>
    <cellStyle name="Примечание 3 4 4 4 4" xfId="45052"/>
    <cellStyle name="Примечание 3 4 4 4 5" xfId="45053"/>
    <cellStyle name="Примечание 3 4 4 4 6" xfId="45054"/>
    <cellStyle name="Примечание 3 4 4 4 7" xfId="45055"/>
    <cellStyle name="Примечание 3 4 4 5" xfId="45056"/>
    <cellStyle name="Примечание 3 4 4 6" xfId="45057"/>
    <cellStyle name="Примечание 3 4 4 7" xfId="45058"/>
    <cellStyle name="Примечание 3 4 4 8" xfId="45059"/>
    <cellStyle name="Примечание 3 4 4 9" xfId="45060"/>
    <cellStyle name="Примечание 3 4 5" xfId="45061"/>
    <cellStyle name="Примечание 3 4 5 10" xfId="45062"/>
    <cellStyle name="Примечание 3 4 5 11" xfId="45063"/>
    <cellStyle name="Примечание 3 4 5 12" xfId="45064"/>
    <cellStyle name="Примечание 3 4 5 13" xfId="45065"/>
    <cellStyle name="Примечание 3 4 5 14" xfId="45066"/>
    <cellStyle name="Примечание 3 4 5 2" xfId="45067"/>
    <cellStyle name="Примечание 3 4 5 2 10" xfId="45068"/>
    <cellStyle name="Примечание 3 4 5 2 2" xfId="45069"/>
    <cellStyle name="Примечание 3 4 5 2 2 2" xfId="45070"/>
    <cellStyle name="Примечание 3 4 5 2 2 3" xfId="45071"/>
    <cellStyle name="Примечание 3 4 5 2 2 4" xfId="45072"/>
    <cellStyle name="Примечание 3 4 5 2 2 5" xfId="45073"/>
    <cellStyle name="Примечание 3 4 5 2 2 6" xfId="45074"/>
    <cellStyle name="Примечание 3 4 5 2 2 7" xfId="45075"/>
    <cellStyle name="Примечание 3 4 5 2 3" xfId="45076"/>
    <cellStyle name="Примечание 3 4 5 2 3 2" xfId="45077"/>
    <cellStyle name="Примечание 3 4 5 2 3 3" xfId="45078"/>
    <cellStyle name="Примечание 3 4 5 2 3 4" xfId="45079"/>
    <cellStyle name="Примечание 3 4 5 2 3 5" xfId="45080"/>
    <cellStyle name="Примечание 3 4 5 2 3 6" xfId="45081"/>
    <cellStyle name="Примечание 3 4 5 2 3 7" xfId="45082"/>
    <cellStyle name="Примечание 3 4 5 2 4" xfId="45083"/>
    <cellStyle name="Примечание 3 4 5 2 5" xfId="45084"/>
    <cellStyle name="Примечание 3 4 5 2 6" xfId="45085"/>
    <cellStyle name="Примечание 3 4 5 2 7" xfId="45086"/>
    <cellStyle name="Примечание 3 4 5 2 8" xfId="45087"/>
    <cellStyle name="Примечание 3 4 5 2 9" xfId="45088"/>
    <cellStyle name="Примечание 3 4 5 3" xfId="45089"/>
    <cellStyle name="Примечание 3 4 5 3 2" xfId="45090"/>
    <cellStyle name="Примечание 3 4 5 3 3" xfId="45091"/>
    <cellStyle name="Примечание 3 4 5 3 4" xfId="45092"/>
    <cellStyle name="Примечание 3 4 5 3 5" xfId="45093"/>
    <cellStyle name="Примечание 3 4 5 3 6" xfId="45094"/>
    <cellStyle name="Примечание 3 4 5 3 7" xfId="45095"/>
    <cellStyle name="Примечание 3 4 5 4" xfId="45096"/>
    <cellStyle name="Примечание 3 4 5 4 2" xfId="45097"/>
    <cellStyle name="Примечание 3 4 5 4 3" xfId="45098"/>
    <cellStyle name="Примечание 3 4 5 4 4" xfId="45099"/>
    <cellStyle name="Примечание 3 4 5 4 5" xfId="45100"/>
    <cellStyle name="Примечание 3 4 5 4 6" xfId="45101"/>
    <cellStyle name="Примечание 3 4 5 4 7" xfId="45102"/>
    <cellStyle name="Примечание 3 4 5 5" xfId="45103"/>
    <cellStyle name="Примечание 3 4 5 6" xfId="45104"/>
    <cellStyle name="Примечание 3 4 5 7" xfId="45105"/>
    <cellStyle name="Примечание 3 4 5 8" xfId="45106"/>
    <cellStyle name="Примечание 3 4 5 9" xfId="45107"/>
    <cellStyle name="Примечание 3 4 6" xfId="45108"/>
    <cellStyle name="Примечание 3 4 6 10" xfId="45109"/>
    <cellStyle name="Примечание 3 4 6 2" xfId="45110"/>
    <cellStyle name="Примечание 3 4 6 2 2" xfId="45111"/>
    <cellStyle name="Примечание 3 4 6 2 3" xfId="45112"/>
    <cellStyle name="Примечание 3 4 6 2 4" xfId="45113"/>
    <cellStyle name="Примечание 3 4 6 2 5" xfId="45114"/>
    <cellStyle name="Примечание 3 4 6 2 6" xfId="45115"/>
    <cellStyle name="Примечание 3 4 6 2 7" xfId="45116"/>
    <cellStyle name="Примечание 3 4 6 3" xfId="45117"/>
    <cellStyle name="Примечание 3 4 6 3 2" xfId="45118"/>
    <cellStyle name="Примечание 3 4 6 3 3" xfId="45119"/>
    <cellStyle name="Примечание 3 4 6 3 4" xfId="45120"/>
    <cellStyle name="Примечание 3 4 6 3 5" xfId="45121"/>
    <cellStyle name="Примечание 3 4 6 3 6" xfId="45122"/>
    <cellStyle name="Примечание 3 4 6 3 7" xfId="45123"/>
    <cellStyle name="Примечание 3 4 6 4" xfId="45124"/>
    <cellStyle name="Примечание 3 4 6 5" xfId="45125"/>
    <cellStyle name="Примечание 3 4 6 6" xfId="45126"/>
    <cellStyle name="Примечание 3 4 6 7" xfId="45127"/>
    <cellStyle name="Примечание 3 4 6 8" xfId="45128"/>
    <cellStyle name="Примечание 3 4 6 9" xfId="45129"/>
    <cellStyle name="Примечание 3 4 7" xfId="45130"/>
    <cellStyle name="Примечание 3 4 7 2" xfId="45131"/>
    <cellStyle name="Примечание 3 4 7 3" xfId="45132"/>
    <cellStyle name="Примечание 3 4 7 4" xfId="45133"/>
    <cellStyle name="Примечание 3 4 7 5" xfId="45134"/>
    <cellStyle name="Примечание 3 4 7 6" xfId="45135"/>
    <cellStyle name="Примечание 3 4 7 7" xfId="45136"/>
    <cellStyle name="Примечание 3 4 8" xfId="45137"/>
    <cellStyle name="Примечание 3 4 8 2" xfId="45138"/>
    <cellStyle name="Примечание 3 4 8 3" xfId="45139"/>
    <cellStyle name="Примечание 3 4 8 4" xfId="45140"/>
    <cellStyle name="Примечание 3 4 8 5" xfId="45141"/>
    <cellStyle name="Примечание 3 4 8 6" xfId="45142"/>
    <cellStyle name="Примечание 3 4 8 7" xfId="45143"/>
    <cellStyle name="Примечание 3 4 9" xfId="45144"/>
    <cellStyle name="Примечание 3 5" xfId="45145"/>
    <cellStyle name="Примечание 3 5 10" xfId="45146"/>
    <cellStyle name="Примечание 3 5 11" xfId="45147"/>
    <cellStyle name="Примечание 3 5 12" xfId="45148"/>
    <cellStyle name="Примечание 3 5 13" xfId="45149"/>
    <cellStyle name="Примечание 3 5 14" xfId="45150"/>
    <cellStyle name="Примечание 3 5 15" xfId="45151"/>
    <cellStyle name="Примечание 3 5 2" xfId="45152"/>
    <cellStyle name="Примечание 3 5 2 10" xfId="45153"/>
    <cellStyle name="Примечание 3 5 2 2" xfId="45154"/>
    <cellStyle name="Примечание 3 5 2 2 2" xfId="45155"/>
    <cellStyle name="Примечание 3 5 2 2 3" xfId="45156"/>
    <cellStyle name="Примечание 3 5 2 2 4" xfId="45157"/>
    <cellStyle name="Примечание 3 5 2 2 5" xfId="45158"/>
    <cellStyle name="Примечание 3 5 2 2 6" xfId="45159"/>
    <cellStyle name="Примечание 3 5 2 2 7" xfId="45160"/>
    <cellStyle name="Примечание 3 5 2 3" xfId="45161"/>
    <cellStyle name="Примечание 3 5 2 3 2" xfId="45162"/>
    <cellStyle name="Примечание 3 5 2 3 3" xfId="45163"/>
    <cellStyle name="Примечание 3 5 2 3 4" xfId="45164"/>
    <cellStyle name="Примечание 3 5 2 3 5" xfId="45165"/>
    <cellStyle name="Примечание 3 5 2 3 6" xfId="45166"/>
    <cellStyle name="Примечание 3 5 2 3 7" xfId="45167"/>
    <cellStyle name="Примечание 3 5 2 4" xfId="45168"/>
    <cellStyle name="Примечание 3 5 2 5" xfId="45169"/>
    <cellStyle name="Примечание 3 5 2 6" xfId="45170"/>
    <cellStyle name="Примечание 3 5 2 7" xfId="45171"/>
    <cellStyle name="Примечание 3 5 2 8" xfId="45172"/>
    <cellStyle name="Примечание 3 5 2 9" xfId="45173"/>
    <cellStyle name="Примечание 3 5 3" xfId="45174"/>
    <cellStyle name="Примечание 3 5 3 2" xfId="45175"/>
    <cellStyle name="Примечание 3 5 3 3" xfId="45176"/>
    <cellStyle name="Примечание 3 5 3 4" xfId="45177"/>
    <cellStyle name="Примечание 3 5 3 5" xfId="45178"/>
    <cellStyle name="Примечание 3 5 3 6" xfId="45179"/>
    <cellStyle name="Примечание 3 5 3 7" xfId="45180"/>
    <cellStyle name="Примечание 3 5 4" xfId="45181"/>
    <cellStyle name="Примечание 3 5 4 2" xfId="45182"/>
    <cellStyle name="Примечание 3 5 4 3" xfId="45183"/>
    <cellStyle name="Примечание 3 5 4 4" xfId="45184"/>
    <cellStyle name="Примечание 3 5 4 5" xfId="45185"/>
    <cellStyle name="Примечание 3 5 4 6" xfId="45186"/>
    <cellStyle name="Примечание 3 5 4 7" xfId="45187"/>
    <cellStyle name="Примечание 3 5 5" xfId="45188"/>
    <cellStyle name="Примечание 3 5 6" xfId="45189"/>
    <cellStyle name="Примечание 3 5 7" xfId="45190"/>
    <cellStyle name="Примечание 3 5 8" xfId="45191"/>
    <cellStyle name="Примечание 3 5 9" xfId="45192"/>
    <cellStyle name="Примечание 3 6" xfId="45193"/>
    <cellStyle name="Примечание 3 6 10" xfId="45194"/>
    <cellStyle name="Примечание 3 6 2" xfId="45195"/>
    <cellStyle name="Примечание 3 6 2 2" xfId="45196"/>
    <cellStyle name="Примечание 3 6 2 3" xfId="45197"/>
    <cellStyle name="Примечание 3 6 2 4" xfId="45198"/>
    <cellStyle name="Примечание 3 6 2 5" xfId="45199"/>
    <cellStyle name="Примечание 3 6 2 6" xfId="45200"/>
    <cellStyle name="Примечание 3 6 2 7" xfId="45201"/>
    <cellStyle name="Примечание 3 6 3" xfId="45202"/>
    <cellStyle name="Примечание 3 6 3 2" xfId="45203"/>
    <cellStyle name="Примечание 3 6 3 3" xfId="45204"/>
    <cellStyle name="Примечание 3 6 3 4" xfId="45205"/>
    <cellStyle name="Примечание 3 6 3 5" xfId="45206"/>
    <cellStyle name="Примечание 3 6 3 6" xfId="45207"/>
    <cellStyle name="Примечание 3 6 3 7" xfId="45208"/>
    <cellStyle name="Примечание 3 6 4" xfId="45209"/>
    <cellStyle name="Примечание 3 6 5" xfId="45210"/>
    <cellStyle name="Примечание 3 6 6" xfId="45211"/>
    <cellStyle name="Примечание 3 6 7" xfId="45212"/>
    <cellStyle name="Примечание 3 6 8" xfId="45213"/>
    <cellStyle name="Примечание 3 6 9" xfId="45214"/>
    <cellStyle name="Примечание 3 7" xfId="45215"/>
    <cellStyle name="Примечание 3 8" xfId="45216"/>
    <cellStyle name="Примечание 3 9" xfId="45217"/>
    <cellStyle name="Примечание 4" xfId="45218"/>
    <cellStyle name="Примечание 4 10" xfId="45219"/>
    <cellStyle name="Примечание 4 2" xfId="45220"/>
    <cellStyle name="Примечание 4 2 10" xfId="45221"/>
    <cellStyle name="Примечание 4 2 11" xfId="45222"/>
    <cellStyle name="Примечание 4 2 12" xfId="45223"/>
    <cellStyle name="Примечание 4 2 13" xfId="45224"/>
    <cellStyle name="Примечание 4 2 14" xfId="45225"/>
    <cellStyle name="Примечание 4 2 15" xfId="45226"/>
    <cellStyle name="Примечание 4 2 16" xfId="45227"/>
    <cellStyle name="Примечание 4 2 17" xfId="45228"/>
    <cellStyle name="Примечание 4 2 18" xfId="45229"/>
    <cellStyle name="Примечание 4 2 2" xfId="45230"/>
    <cellStyle name="Примечание 4 2 2 10" xfId="45231"/>
    <cellStyle name="Примечание 4 2 2 11" xfId="45232"/>
    <cellStyle name="Примечание 4 2 2 12" xfId="45233"/>
    <cellStyle name="Примечание 4 2 2 13" xfId="45234"/>
    <cellStyle name="Примечание 4 2 2 14" xfId="45235"/>
    <cellStyle name="Примечание 4 2 2 15" xfId="45236"/>
    <cellStyle name="Примечание 4 2 2 2" xfId="45237"/>
    <cellStyle name="Примечание 4 2 2 2 10" xfId="45238"/>
    <cellStyle name="Примечание 4 2 2 2 2" xfId="45239"/>
    <cellStyle name="Примечание 4 2 2 2 2 2" xfId="45240"/>
    <cellStyle name="Примечание 4 2 2 2 2 3" xfId="45241"/>
    <cellStyle name="Примечание 4 2 2 2 2 4" xfId="45242"/>
    <cellStyle name="Примечание 4 2 2 2 2 5" xfId="45243"/>
    <cellStyle name="Примечание 4 2 2 2 2 6" xfId="45244"/>
    <cellStyle name="Примечание 4 2 2 2 2 7" xfId="45245"/>
    <cellStyle name="Примечание 4 2 2 2 3" xfId="45246"/>
    <cellStyle name="Примечание 4 2 2 2 3 2" xfId="45247"/>
    <cellStyle name="Примечание 4 2 2 2 3 3" xfId="45248"/>
    <cellStyle name="Примечание 4 2 2 2 3 4" xfId="45249"/>
    <cellStyle name="Примечание 4 2 2 2 3 5" xfId="45250"/>
    <cellStyle name="Примечание 4 2 2 2 3 6" xfId="45251"/>
    <cellStyle name="Примечание 4 2 2 2 3 7" xfId="45252"/>
    <cellStyle name="Примечание 4 2 2 2 4" xfId="45253"/>
    <cellStyle name="Примечание 4 2 2 2 5" xfId="45254"/>
    <cellStyle name="Примечание 4 2 2 2 6" xfId="45255"/>
    <cellStyle name="Примечание 4 2 2 2 7" xfId="45256"/>
    <cellStyle name="Примечание 4 2 2 2 8" xfId="45257"/>
    <cellStyle name="Примечание 4 2 2 2 9" xfId="45258"/>
    <cellStyle name="Примечание 4 2 2 3" xfId="45259"/>
    <cellStyle name="Примечание 4 2 2 3 2" xfId="45260"/>
    <cellStyle name="Примечание 4 2 2 3 3" xfId="45261"/>
    <cellStyle name="Примечание 4 2 2 3 4" xfId="45262"/>
    <cellStyle name="Примечание 4 2 2 3 5" xfId="45263"/>
    <cellStyle name="Примечание 4 2 2 3 6" xfId="45264"/>
    <cellStyle name="Примечание 4 2 2 3 7" xfId="45265"/>
    <cellStyle name="Примечание 4 2 2 4" xfId="45266"/>
    <cellStyle name="Примечание 4 2 2 4 2" xfId="45267"/>
    <cellStyle name="Примечание 4 2 2 4 3" xfId="45268"/>
    <cellStyle name="Примечание 4 2 2 4 4" xfId="45269"/>
    <cellStyle name="Примечание 4 2 2 4 5" xfId="45270"/>
    <cellStyle name="Примечание 4 2 2 4 6" xfId="45271"/>
    <cellStyle name="Примечание 4 2 2 4 7" xfId="45272"/>
    <cellStyle name="Примечание 4 2 2 5" xfId="45273"/>
    <cellStyle name="Примечание 4 2 2 6" xfId="45274"/>
    <cellStyle name="Примечание 4 2 2 7" xfId="45275"/>
    <cellStyle name="Примечание 4 2 2 8" xfId="45276"/>
    <cellStyle name="Примечание 4 2 2 9" xfId="45277"/>
    <cellStyle name="Примечание 4 2 3" xfId="45278"/>
    <cellStyle name="Примечание 4 2 3 10" xfId="45279"/>
    <cellStyle name="Примечание 4 2 3 11" xfId="45280"/>
    <cellStyle name="Примечание 4 2 3 12" xfId="45281"/>
    <cellStyle name="Примечание 4 2 3 13" xfId="45282"/>
    <cellStyle name="Примечание 4 2 3 14" xfId="45283"/>
    <cellStyle name="Примечание 4 2 3 15" xfId="45284"/>
    <cellStyle name="Примечание 4 2 3 2" xfId="45285"/>
    <cellStyle name="Примечание 4 2 3 2 10" xfId="45286"/>
    <cellStyle name="Примечание 4 2 3 2 2" xfId="45287"/>
    <cellStyle name="Примечание 4 2 3 2 2 2" xfId="45288"/>
    <cellStyle name="Примечание 4 2 3 2 2 3" xfId="45289"/>
    <cellStyle name="Примечание 4 2 3 2 2 4" xfId="45290"/>
    <cellStyle name="Примечание 4 2 3 2 2 5" xfId="45291"/>
    <cellStyle name="Примечание 4 2 3 2 2 6" xfId="45292"/>
    <cellStyle name="Примечание 4 2 3 2 2 7" xfId="45293"/>
    <cellStyle name="Примечание 4 2 3 2 3" xfId="45294"/>
    <cellStyle name="Примечание 4 2 3 2 3 2" xfId="45295"/>
    <cellStyle name="Примечание 4 2 3 2 3 3" xfId="45296"/>
    <cellStyle name="Примечание 4 2 3 2 3 4" xfId="45297"/>
    <cellStyle name="Примечание 4 2 3 2 3 5" xfId="45298"/>
    <cellStyle name="Примечание 4 2 3 2 3 6" xfId="45299"/>
    <cellStyle name="Примечание 4 2 3 2 3 7" xfId="45300"/>
    <cellStyle name="Примечание 4 2 3 2 4" xfId="45301"/>
    <cellStyle name="Примечание 4 2 3 2 5" xfId="45302"/>
    <cellStyle name="Примечание 4 2 3 2 6" xfId="45303"/>
    <cellStyle name="Примечание 4 2 3 2 7" xfId="45304"/>
    <cellStyle name="Примечание 4 2 3 2 8" xfId="45305"/>
    <cellStyle name="Примечание 4 2 3 2 9" xfId="45306"/>
    <cellStyle name="Примечание 4 2 3 3" xfId="45307"/>
    <cellStyle name="Примечание 4 2 3 3 2" xfId="45308"/>
    <cellStyle name="Примечание 4 2 3 3 3" xfId="45309"/>
    <cellStyle name="Примечание 4 2 3 3 4" xfId="45310"/>
    <cellStyle name="Примечание 4 2 3 3 5" xfId="45311"/>
    <cellStyle name="Примечание 4 2 3 3 6" xfId="45312"/>
    <cellStyle name="Примечание 4 2 3 3 7" xfId="45313"/>
    <cellStyle name="Примечание 4 2 3 4" xfId="45314"/>
    <cellStyle name="Примечание 4 2 3 4 2" xfId="45315"/>
    <cellStyle name="Примечание 4 2 3 4 3" xfId="45316"/>
    <cellStyle name="Примечание 4 2 3 4 4" xfId="45317"/>
    <cellStyle name="Примечание 4 2 3 4 5" xfId="45318"/>
    <cellStyle name="Примечание 4 2 3 4 6" xfId="45319"/>
    <cellStyle name="Примечание 4 2 3 4 7" xfId="45320"/>
    <cellStyle name="Примечание 4 2 3 5" xfId="45321"/>
    <cellStyle name="Примечание 4 2 3 6" xfId="45322"/>
    <cellStyle name="Примечание 4 2 3 7" xfId="45323"/>
    <cellStyle name="Примечание 4 2 3 8" xfId="45324"/>
    <cellStyle name="Примечание 4 2 3 9" xfId="45325"/>
    <cellStyle name="Примечание 4 2 4" xfId="45326"/>
    <cellStyle name="Примечание 4 2 4 10" xfId="45327"/>
    <cellStyle name="Примечание 4 2 4 11" xfId="45328"/>
    <cellStyle name="Примечание 4 2 4 12" xfId="45329"/>
    <cellStyle name="Примечание 4 2 4 13" xfId="45330"/>
    <cellStyle name="Примечание 4 2 4 14" xfId="45331"/>
    <cellStyle name="Примечание 4 2 4 15" xfId="45332"/>
    <cellStyle name="Примечание 4 2 4 2" xfId="45333"/>
    <cellStyle name="Примечание 4 2 4 2 10" xfId="45334"/>
    <cellStyle name="Примечание 4 2 4 2 2" xfId="45335"/>
    <cellStyle name="Примечание 4 2 4 2 2 2" xfId="45336"/>
    <cellStyle name="Примечание 4 2 4 2 2 3" xfId="45337"/>
    <cellStyle name="Примечание 4 2 4 2 2 4" xfId="45338"/>
    <cellStyle name="Примечание 4 2 4 2 2 5" xfId="45339"/>
    <cellStyle name="Примечание 4 2 4 2 2 6" xfId="45340"/>
    <cellStyle name="Примечание 4 2 4 2 2 7" xfId="45341"/>
    <cellStyle name="Примечание 4 2 4 2 3" xfId="45342"/>
    <cellStyle name="Примечание 4 2 4 2 3 2" xfId="45343"/>
    <cellStyle name="Примечание 4 2 4 2 3 3" xfId="45344"/>
    <cellStyle name="Примечание 4 2 4 2 3 4" xfId="45345"/>
    <cellStyle name="Примечание 4 2 4 2 3 5" xfId="45346"/>
    <cellStyle name="Примечание 4 2 4 2 3 6" xfId="45347"/>
    <cellStyle name="Примечание 4 2 4 2 3 7" xfId="45348"/>
    <cellStyle name="Примечание 4 2 4 2 4" xfId="45349"/>
    <cellStyle name="Примечание 4 2 4 2 5" xfId="45350"/>
    <cellStyle name="Примечание 4 2 4 2 6" xfId="45351"/>
    <cellStyle name="Примечание 4 2 4 2 7" xfId="45352"/>
    <cellStyle name="Примечание 4 2 4 2 8" xfId="45353"/>
    <cellStyle name="Примечание 4 2 4 2 9" xfId="45354"/>
    <cellStyle name="Примечание 4 2 4 3" xfId="45355"/>
    <cellStyle name="Примечание 4 2 4 3 2" xfId="45356"/>
    <cellStyle name="Примечание 4 2 4 3 3" xfId="45357"/>
    <cellStyle name="Примечание 4 2 4 3 4" xfId="45358"/>
    <cellStyle name="Примечание 4 2 4 3 5" xfId="45359"/>
    <cellStyle name="Примечание 4 2 4 3 6" xfId="45360"/>
    <cellStyle name="Примечание 4 2 4 3 7" xfId="45361"/>
    <cellStyle name="Примечание 4 2 4 4" xfId="45362"/>
    <cellStyle name="Примечание 4 2 4 4 2" xfId="45363"/>
    <cellStyle name="Примечание 4 2 4 4 3" xfId="45364"/>
    <cellStyle name="Примечание 4 2 4 4 4" xfId="45365"/>
    <cellStyle name="Примечание 4 2 4 4 5" xfId="45366"/>
    <cellStyle name="Примечание 4 2 4 4 6" xfId="45367"/>
    <cellStyle name="Примечание 4 2 4 4 7" xfId="45368"/>
    <cellStyle name="Примечание 4 2 4 5" xfId="45369"/>
    <cellStyle name="Примечание 4 2 4 6" xfId="45370"/>
    <cellStyle name="Примечание 4 2 4 7" xfId="45371"/>
    <cellStyle name="Примечание 4 2 4 8" xfId="45372"/>
    <cellStyle name="Примечание 4 2 4 9" xfId="45373"/>
    <cellStyle name="Примечание 4 2 5" xfId="45374"/>
    <cellStyle name="Примечание 4 2 5 10" xfId="45375"/>
    <cellStyle name="Примечание 4 2 5 11" xfId="45376"/>
    <cellStyle name="Примечание 4 2 5 12" xfId="45377"/>
    <cellStyle name="Примечание 4 2 5 13" xfId="45378"/>
    <cellStyle name="Примечание 4 2 5 14" xfId="45379"/>
    <cellStyle name="Примечание 4 2 5 2" xfId="45380"/>
    <cellStyle name="Примечание 4 2 5 2 10" xfId="45381"/>
    <cellStyle name="Примечание 4 2 5 2 2" xfId="45382"/>
    <cellStyle name="Примечание 4 2 5 2 2 2" xfId="45383"/>
    <cellStyle name="Примечание 4 2 5 2 2 3" xfId="45384"/>
    <cellStyle name="Примечание 4 2 5 2 2 4" xfId="45385"/>
    <cellStyle name="Примечание 4 2 5 2 2 5" xfId="45386"/>
    <cellStyle name="Примечание 4 2 5 2 2 6" xfId="45387"/>
    <cellStyle name="Примечание 4 2 5 2 2 7" xfId="45388"/>
    <cellStyle name="Примечание 4 2 5 2 3" xfId="45389"/>
    <cellStyle name="Примечание 4 2 5 2 3 2" xfId="45390"/>
    <cellStyle name="Примечание 4 2 5 2 3 3" xfId="45391"/>
    <cellStyle name="Примечание 4 2 5 2 3 4" xfId="45392"/>
    <cellStyle name="Примечание 4 2 5 2 3 5" xfId="45393"/>
    <cellStyle name="Примечание 4 2 5 2 3 6" xfId="45394"/>
    <cellStyle name="Примечание 4 2 5 2 3 7" xfId="45395"/>
    <cellStyle name="Примечание 4 2 5 2 4" xfId="45396"/>
    <cellStyle name="Примечание 4 2 5 2 5" xfId="45397"/>
    <cellStyle name="Примечание 4 2 5 2 6" xfId="45398"/>
    <cellStyle name="Примечание 4 2 5 2 7" xfId="45399"/>
    <cellStyle name="Примечание 4 2 5 2 8" xfId="45400"/>
    <cellStyle name="Примечание 4 2 5 2 9" xfId="45401"/>
    <cellStyle name="Примечание 4 2 5 3" xfId="45402"/>
    <cellStyle name="Примечание 4 2 5 3 2" xfId="45403"/>
    <cellStyle name="Примечание 4 2 5 3 3" xfId="45404"/>
    <cellStyle name="Примечание 4 2 5 3 4" xfId="45405"/>
    <cellStyle name="Примечание 4 2 5 3 5" xfId="45406"/>
    <cellStyle name="Примечание 4 2 5 3 6" xfId="45407"/>
    <cellStyle name="Примечание 4 2 5 3 7" xfId="45408"/>
    <cellStyle name="Примечание 4 2 5 4" xfId="45409"/>
    <cellStyle name="Примечание 4 2 5 4 2" xfId="45410"/>
    <cellStyle name="Примечание 4 2 5 4 3" xfId="45411"/>
    <cellStyle name="Примечание 4 2 5 4 4" xfId="45412"/>
    <cellStyle name="Примечание 4 2 5 4 5" xfId="45413"/>
    <cellStyle name="Примечание 4 2 5 4 6" xfId="45414"/>
    <cellStyle name="Примечание 4 2 5 4 7" xfId="45415"/>
    <cellStyle name="Примечание 4 2 5 5" xfId="45416"/>
    <cellStyle name="Примечание 4 2 5 6" xfId="45417"/>
    <cellStyle name="Примечание 4 2 5 7" xfId="45418"/>
    <cellStyle name="Примечание 4 2 5 8" xfId="45419"/>
    <cellStyle name="Примечание 4 2 5 9" xfId="45420"/>
    <cellStyle name="Примечание 4 2 6" xfId="45421"/>
    <cellStyle name="Примечание 4 2 6 10" xfId="45422"/>
    <cellStyle name="Примечание 4 2 6 2" xfId="45423"/>
    <cellStyle name="Примечание 4 2 6 2 2" xfId="45424"/>
    <cellStyle name="Примечание 4 2 6 2 3" xfId="45425"/>
    <cellStyle name="Примечание 4 2 6 2 4" xfId="45426"/>
    <cellStyle name="Примечание 4 2 6 2 5" xfId="45427"/>
    <cellStyle name="Примечание 4 2 6 2 6" xfId="45428"/>
    <cellStyle name="Примечание 4 2 6 2 7" xfId="45429"/>
    <cellStyle name="Примечание 4 2 6 3" xfId="45430"/>
    <cellStyle name="Примечание 4 2 6 3 2" xfId="45431"/>
    <cellStyle name="Примечание 4 2 6 3 3" xfId="45432"/>
    <cellStyle name="Примечание 4 2 6 3 4" xfId="45433"/>
    <cellStyle name="Примечание 4 2 6 3 5" xfId="45434"/>
    <cellStyle name="Примечание 4 2 6 3 6" xfId="45435"/>
    <cellStyle name="Примечание 4 2 6 3 7" xfId="45436"/>
    <cellStyle name="Примечание 4 2 6 4" xfId="45437"/>
    <cellStyle name="Примечание 4 2 6 5" xfId="45438"/>
    <cellStyle name="Примечание 4 2 6 6" xfId="45439"/>
    <cellStyle name="Примечание 4 2 6 7" xfId="45440"/>
    <cellStyle name="Примечание 4 2 6 8" xfId="45441"/>
    <cellStyle name="Примечание 4 2 6 9" xfId="45442"/>
    <cellStyle name="Примечание 4 2 7" xfId="45443"/>
    <cellStyle name="Примечание 4 2 7 2" xfId="45444"/>
    <cellStyle name="Примечание 4 2 7 3" xfId="45445"/>
    <cellStyle name="Примечание 4 2 7 4" xfId="45446"/>
    <cellStyle name="Примечание 4 2 7 5" xfId="45447"/>
    <cellStyle name="Примечание 4 2 7 6" xfId="45448"/>
    <cellStyle name="Примечание 4 2 7 7" xfId="45449"/>
    <cellStyle name="Примечание 4 2 8" xfId="45450"/>
    <cellStyle name="Примечание 4 2 8 2" xfId="45451"/>
    <cellStyle name="Примечание 4 2 8 3" xfId="45452"/>
    <cellStyle name="Примечание 4 2 8 4" xfId="45453"/>
    <cellStyle name="Примечание 4 2 8 5" xfId="45454"/>
    <cellStyle name="Примечание 4 2 8 6" xfId="45455"/>
    <cellStyle name="Примечание 4 2 8 7" xfId="45456"/>
    <cellStyle name="Примечание 4 2 9" xfId="45457"/>
    <cellStyle name="Примечание 4 3" xfId="45458"/>
    <cellStyle name="Примечание 4 3 10" xfId="45459"/>
    <cellStyle name="Примечание 4 3 11" xfId="45460"/>
    <cellStyle name="Примечание 4 3 12" xfId="45461"/>
    <cellStyle name="Примечание 4 3 13" xfId="45462"/>
    <cellStyle name="Примечание 4 3 14" xfId="45463"/>
    <cellStyle name="Примечание 4 3 15" xfId="45464"/>
    <cellStyle name="Примечание 4 3 16" xfId="45465"/>
    <cellStyle name="Примечание 4 3 2" xfId="45466"/>
    <cellStyle name="Примечание 4 3 2 10" xfId="45467"/>
    <cellStyle name="Примечание 4 3 2 11" xfId="45468"/>
    <cellStyle name="Примечание 4 3 2 12" xfId="45469"/>
    <cellStyle name="Примечание 4 3 2 13" xfId="45470"/>
    <cellStyle name="Примечание 4 3 2 14" xfId="45471"/>
    <cellStyle name="Примечание 4 3 2 2" xfId="45472"/>
    <cellStyle name="Примечание 4 3 2 2 10" xfId="45473"/>
    <cellStyle name="Примечание 4 3 2 2 2" xfId="45474"/>
    <cellStyle name="Примечание 4 3 2 2 2 2" xfId="45475"/>
    <cellStyle name="Примечание 4 3 2 2 2 3" xfId="45476"/>
    <cellStyle name="Примечание 4 3 2 2 2 4" xfId="45477"/>
    <cellStyle name="Примечание 4 3 2 2 2 5" xfId="45478"/>
    <cellStyle name="Примечание 4 3 2 2 2 6" xfId="45479"/>
    <cellStyle name="Примечание 4 3 2 2 2 7" xfId="45480"/>
    <cellStyle name="Примечание 4 3 2 2 3" xfId="45481"/>
    <cellStyle name="Примечание 4 3 2 2 3 2" xfId="45482"/>
    <cellStyle name="Примечание 4 3 2 2 3 3" xfId="45483"/>
    <cellStyle name="Примечание 4 3 2 2 3 4" xfId="45484"/>
    <cellStyle name="Примечание 4 3 2 2 3 5" xfId="45485"/>
    <cellStyle name="Примечание 4 3 2 2 3 6" xfId="45486"/>
    <cellStyle name="Примечание 4 3 2 2 3 7" xfId="45487"/>
    <cellStyle name="Примечание 4 3 2 2 4" xfId="45488"/>
    <cellStyle name="Примечание 4 3 2 2 5" xfId="45489"/>
    <cellStyle name="Примечание 4 3 2 2 6" xfId="45490"/>
    <cellStyle name="Примечание 4 3 2 2 7" xfId="45491"/>
    <cellStyle name="Примечание 4 3 2 2 8" xfId="45492"/>
    <cellStyle name="Примечание 4 3 2 2 9" xfId="45493"/>
    <cellStyle name="Примечание 4 3 2 3" xfId="45494"/>
    <cellStyle name="Примечание 4 3 2 3 2" xfId="45495"/>
    <cellStyle name="Примечание 4 3 2 3 3" xfId="45496"/>
    <cellStyle name="Примечание 4 3 2 3 4" xfId="45497"/>
    <cellStyle name="Примечание 4 3 2 3 5" xfId="45498"/>
    <cellStyle name="Примечание 4 3 2 3 6" xfId="45499"/>
    <cellStyle name="Примечание 4 3 2 3 7" xfId="45500"/>
    <cellStyle name="Примечание 4 3 2 4" xfId="45501"/>
    <cellStyle name="Примечание 4 3 2 4 2" xfId="45502"/>
    <cellStyle name="Примечание 4 3 2 4 3" xfId="45503"/>
    <cellStyle name="Примечание 4 3 2 4 4" xfId="45504"/>
    <cellStyle name="Примечание 4 3 2 4 5" xfId="45505"/>
    <cellStyle name="Примечание 4 3 2 4 6" xfId="45506"/>
    <cellStyle name="Примечание 4 3 2 4 7" xfId="45507"/>
    <cellStyle name="Примечание 4 3 2 5" xfId="45508"/>
    <cellStyle name="Примечание 4 3 2 6" xfId="45509"/>
    <cellStyle name="Примечание 4 3 2 7" xfId="45510"/>
    <cellStyle name="Примечание 4 3 2 8" xfId="45511"/>
    <cellStyle name="Примечание 4 3 2 9" xfId="45512"/>
    <cellStyle name="Примечание 4 3 3" xfId="45513"/>
    <cellStyle name="Примечание 4 3 3 10" xfId="45514"/>
    <cellStyle name="Примечание 4 3 3 11" xfId="45515"/>
    <cellStyle name="Примечание 4 3 3 12" xfId="45516"/>
    <cellStyle name="Примечание 4 3 3 13" xfId="45517"/>
    <cellStyle name="Примечание 4 3 3 14" xfId="45518"/>
    <cellStyle name="Примечание 4 3 3 2" xfId="45519"/>
    <cellStyle name="Примечание 4 3 3 2 10" xfId="45520"/>
    <cellStyle name="Примечание 4 3 3 2 2" xfId="45521"/>
    <cellStyle name="Примечание 4 3 3 2 2 2" xfId="45522"/>
    <cellStyle name="Примечание 4 3 3 2 2 3" xfId="45523"/>
    <cellStyle name="Примечание 4 3 3 2 2 4" xfId="45524"/>
    <cellStyle name="Примечание 4 3 3 2 2 5" xfId="45525"/>
    <cellStyle name="Примечание 4 3 3 2 2 6" xfId="45526"/>
    <cellStyle name="Примечание 4 3 3 2 2 7" xfId="45527"/>
    <cellStyle name="Примечание 4 3 3 2 3" xfId="45528"/>
    <cellStyle name="Примечание 4 3 3 2 3 2" xfId="45529"/>
    <cellStyle name="Примечание 4 3 3 2 3 3" xfId="45530"/>
    <cellStyle name="Примечание 4 3 3 2 3 4" xfId="45531"/>
    <cellStyle name="Примечание 4 3 3 2 3 5" xfId="45532"/>
    <cellStyle name="Примечание 4 3 3 2 3 6" xfId="45533"/>
    <cellStyle name="Примечание 4 3 3 2 3 7" xfId="45534"/>
    <cellStyle name="Примечание 4 3 3 2 4" xfId="45535"/>
    <cellStyle name="Примечание 4 3 3 2 5" xfId="45536"/>
    <cellStyle name="Примечание 4 3 3 2 6" xfId="45537"/>
    <cellStyle name="Примечание 4 3 3 2 7" xfId="45538"/>
    <cellStyle name="Примечание 4 3 3 2 8" xfId="45539"/>
    <cellStyle name="Примечание 4 3 3 2 9" xfId="45540"/>
    <cellStyle name="Примечание 4 3 3 3" xfId="45541"/>
    <cellStyle name="Примечание 4 3 3 3 2" xfId="45542"/>
    <cellStyle name="Примечание 4 3 3 3 3" xfId="45543"/>
    <cellStyle name="Примечание 4 3 3 3 4" xfId="45544"/>
    <cellStyle name="Примечание 4 3 3 3 5" xfId="45545"/>
    <cellStyle name="Примечание 4 3 3 3 6" xfId="45546"/>
    <cellStyle name="Примечание 4 3 3 3 7" xfId="45547"/>
    <cellStyle name="Примечание 4 3 3 4" xfId="45548"/>
    <cellStyle name="Примечание 4 3 3 4 2" xfId="45549"/>
    <cellStyle name="Примечание 4 3 3 4 3" xfId="45550"/>
    <cellStyle name="Примечание 4 3 3 4 4" xfId="45551"/>
    <cellStyle name="Примечание 4 3 3 4 5" xfId="45552"/>
    <cellStyle name="Примечание 4 3 3 4 6" xfId="45553"/>
    <cellStyle name="Примечание 4 3 3 4 7" xfId="45554"/>
    <cellStyle name="Примечание 4 3 3 5" xfId="45555"/>
    <cellStyle name="Примечание 4 3 3 6" xfId="45556"/>
    <cellStyle name="Примечание 4 3 3 7" xfId="45557"/>
    <cellStyle name="Примечание 4 3 3 8" xfId="45558"/>
    <cellStyle name="Примечание 4 3 3 9" xfId="45559"/>
    <cellStyle name="Примечание 4 3 4" xfId="45560"/>
    <cellStyle name="Примечание 4 3 4 10" xfId="45561"/>
    <cellStyle name="Примечание 4 3 4 11" xfId="45562"/>
    <cellStyle name="Примечание 4 3 4 12" xfId="45563"/>
    <cellStyle name="Примечание 4 3 4 13" xfId="45564"/>
    <cellStyle name="Примечание 4 3 4 14" xfId="45565"/>
    <cellStyle name="Примечание 4 3 4 2" xfId="45566"/>
    <cellStyle name="Примечание 4 3 4 2 10" xfId="45567"/>
    <cellStyle name="Примечание 4 3 4 2 2" xfId="45568"/>
    <cellStyle name="Примечание 4 3 4 2 2 2" xfId="45569"/>
    <cellStyle name="Примечание 4 3 4 2 2 3" xfId="45570"/>
    <cellStyle name="Примечание 4 3 4 2 2 4" xfId="45571"/>
    <cellStyle name="Примечание 4 3 4 2 2 5" xfId="45572"/>
    <cellStyle name="Примечание 4 3 4 2 2 6" xfId="45573"/>
    <cellStyle name="Примечание 4 3 4 2 2 7" xfId="45574"/>
    <cellStyle name="Примечание 4 3 4 2 3" xfId="45575"/>
    <cellStyle name="Примечание 4 3 4 2 3 2" xfId="45576"/>
    <cellStyle name="Примечание 4 3 4 2 3 3" xfId="45577"/>
    <cellStyle name="Примечание 4 3 4 2 3 4" xfId="45578"/>
    <cellStyle name="Примечание 4 3 4 2 3 5" xfId="45579"/>
    <cellStyle name="Примечание 4 3 4 2 3 6" xfId="45580"/>
    <cellStyle name="Примечание 4 3 4 2 3 7" xfId="45581"/>
    <cellStyle name="Примечание 4 3 4 2 4" xfId="45582"/>
    <cellStyle name="Примечание 4 3 4 2 5" xfId="45583"/>
    <cellStyle name="Примечание 4 3 4 2 6" xfId="45584"/>
    <cellStyle name="Примечание 4 3 4 2 7" xfId="45585"/>
    <cellStyle name="Примечание 4 3 4 2 8" xfId="45586"/>
    <cellStyle name="Примечание 4 3 4 2 9" xfId="45587"/>
    <cellStyle name="Примечание 4 3 4 3" xfId="45588"/>
    <cellStyle name="Примечание 4 3 4 3 2" xfId="45589"/>
    <cellStyle name="Примечание 4 3 4 3 3" xfId="45590"/>
    <cellStyle name="Примечание 4 3 4 3 4" xfId="45591"/>
    <cellStyle name="Примечание 4 3 4 3 5" xfId="45592"/>
    <cellStyle name="Примечание 4 3 4 3 6" xfId="45593"/>
    <cellStyle name="Примечание 4 3 4 3 7" xfId="45594"/>
    <cellStyle name="Примечание 4 3 4 4" xfId="45595"/>
    <cellStyle name="Примечание 4 3 4 4 2" xfId="45596"/>
    <cellStyle name="Примечание 4 3 4 4 3" xfId="45597"/>
    <cellStyle name="Примечание 4 3 4 4 4" xfId="45598"/>
    <cellStyle name="Примечание 4 3 4 4 5" xfId="45599"/>
    <cellStyle name="Примечание 4 3 4 4 6" xfId="45600"/>
    <cellStyle name="Примечание 4 3 4 4 7" xfId="45601"/>
    <cellStyle name="Примечание 4 3 4 5" xfId="45602"/>
    <cellStyle name="Примечание 4 3 4 6" xfId="45603"/>
    <cellStyle name="Примечание 4 3 4 7" xfId="45604"/>
    <cellStyle name="Примечание 4 3 4 8" xfId="45605"/>
    <cellStyle name="Примечание 4 3 4 9" xfId="45606"/>
    <cellStyle name="Примечание 4 3 5" xfId="45607"/>
    <cellStyle name="Примечание 4 3 5 10" xfId="45608"/>
    <cellStyle name="Примечание 4 3 5 11" xfId="45609"/>
    <cellStyle name="Примечание 4 3 5 12" xfId="45610"/>
    <cellStyle name="Примечание 4 3 5 13" xfId="45611"/>
    <cellStyle name="Примечание 4 3 5 14" xfId="45612"/>
    <cellStyle name="Примечание 4 3 5 2" xfId="45613"/>
    <cellStyle name="Примечание 4 3 5 2 10" xfId="45614"/>
    <cellStyle name="Примечание 4 3 5 2 2" xfId="45615"/>
    <cellStyle name="Примечание 4 3 5 2 2 2" xfId="45616"/>
    <cellStyle name="Примечание 4 3 5 2 2 3" xfId="45617"/>
    <cellStyle name="Примечание 4 3 5 2 2 4" xfId="45618"/>
    <cellStyle name="Примечание 4 3 5 2 2 5" xfId="45619"/>
    <cellStyle name="Примечание 4 3 5 2 2 6" xfId="45620"/>
    <cellStyle name="Примечание 4 3 5 2 2 7" xfId="45621"/>
    <cellStyle name="Примечание 4 3 5 2 3" xfId="45622"/>
    <cellStyle name="Примечание 4 3 5 2 3 2" xfId="45623"/>
    <cellStyle name="Примечание 4 3 5 2 3 3" xfId="45624"/>
    <cellStyle name="Примечание 4 3 5 2 3 4" xfId="45625"/>
    <cellStyle name="Примечание 4 3 5 2 3 5" xfId="45626"/>
    <cellStyle name="Примечание 4 3 5 2 3 6" xfId="45627"/>
    <cellStyle name="Примечание 4 3 5 2 3 7" xfId="45628"/>
    <cellStyle name="Примечание 4 3 5 2 4" xfId="45629"/>
    <cellStyle name="Примечание 4 3 5 2 5" xfId="45630"/>
    <cellStyle name="Примечание 4 3 5 2 6" xfId="45631"/>
    <cellStyle name="Примечание 4 3 5 2 7" xfId="45632"/>
    <cellStyle name="Примечание 4 3 5 2 8" xfId="45633"/>
    <cellStyle name="Примечание 4 3 5 2 9" xfId="45634"/>
    <cellStyle name="Примечание 4 3 5 3" xfId="45635"/>
    <cellStyle name="Примечание 4 3 5 3 2" xfId="45636"/>
    <cellStyle name="Примечание 4 3 5 3 3" xfId="45637"/>
    <cellStyle name="Примечание 4 3 5 3 4" xfId="45638"/>
    <cellStyle name="Примечание 4 3 5 3 5" xfId="45639"/>
    <cellStyle name="Примечание 4 3 5 3 6" xfId="45640"/>
    <cellStyle name="Примечание 4 3 5 3 7" xfId="45641"/>
    <cellStyle name="Примечание 4 3 5 4" xfId="45642"/>
    <cellStyle name="Примечание 4 3 5 4 2" xfId="45643"/>
    <cellStyle name="Примечание 4 3 5 4 3" xfId="45644"/>
    <cellStyle name="Примечание 4 3 5 4 4" xfId="45645"/>
    <cellStyle name="Примечание 4 3 5 4 5" xfId="45646"/>
    <cellStyle name="Примечание 4 3 5 4 6" xfId="45647"/>
    <cellStyle name="Примечание 4 3 5 4 7" xfId="45648"/>
    <cellStyle name="Примечание 4 3 5 5" xfId="45649"/>
    <cellStyle name="Примечание 4 3 5 6" xfId="45650"/>
    <cellStyle name="Примечание 4 3 5 7" xfId="45651"/>
    <cellStyle name="Примечание 4 3 5 8" xfId="45652"/>
    <cellStyle name="Примечание 4 3 5 9" xfId="45653"/>
    <cellStyle name="Примечание 4 3 6" xfId="45654"/>
    <cellStyle name="Примечание 4 3 6 10" xfId="45655"/>
    <cellStyle name="Примечание 4 3 6 2" xfId="45656"/>
    <cellStyle name="Примечание 4 3 6 2 2" xfId="45657"/>
    <cellStyle name="Примечание 4 3 6 2 3" xfId="45658"/>
    <cellStyle name="Примечание 4 3 6 2 4" xfId="45659"/>
    <cellStyle name="Примечание 4 3 6 2 5" xfId="45660"/>
    <cellStyle name="Примечание 4 3 6 2 6" xfId="45661"/>
    <cellStyle name="Примечание 4 3 6 2 7" xfId="45662"/>
    <cellStyle name="Примечание 4 3 6 3" xfId="45663"/>
    <cellStyle name="Примечание 4 3 6 3 2" xfId="45664"/>
    <cellStyle name="Примечание 4 3 6 3 3" xfId="45665"/>
    <cellStyle name="Примечание 4 3 6 3 4" xfId="45666"/>
    <cellStyle name="Примечание 4 3 6 3 5" xfId="45667"/>
    <cellStyle name="Примечание 4 3 6 3 6" xfId="45668"/>
    <cellStyle name="Примечание 4 3 6 3 7" xfId="45669"/>
    <cellStyle name="Примечание 4 3 6 4" xfId="45670"/>
    <cellStyle name="Примечание 4 3 6 5" xfId="45671"/>
    <cellStyle name="Примечание 4 3 6 6" xfId="45672"/>
    <cellStyle name="Примечание 4 3 6 7" xfId="45673"/>
    <cellStyle name="Примечание 4 3 6 8" xfId="45674"/>
    <cellStyle name="Примечание 4 3 6 9" xfId="45675"/>
    <cellStyle name="Примечание 4 3 7" xfId="45676"/>
    <cellStyle name="Примечание 4 3 7 2" xfId="45677"/>
    <cellStyle name="Примечание 4 3 7 3" xfId="45678"/>
    <cellStyle name="Примечание 4 3 7 4" xfId="45679"/>
    <cellStyle name="Примечание 4 3 7 5" xfId="45680"/>
    <cellStyle name="Примечание 4 3 7 6" xfId="45681"/>
    <cellStyle name="Примечание 4 3 7 7" xfId="45682"/>
    <cellStyle name="Примечание 4 3 8" xfId="45683"/>
    <cellStyle name="Примечание 4 3 8 2" xfId="45684"/>
    <cellStyle name="Примечание 4 3 8 3" xfId="45685"/>
    <cellStyle name="Примечание 4 3 8 4" xfId="45686"/>
    <cellStyle name="Примечание 4 3 8 5" xfId="45687"/>
    <cellStyle name="Примечание 4 3 8 6" xfId="45688"/>
    <cellStyle name="Примечание 4 3 8 7" xfId="45689"/>
    <cellStyle name="Примечание 4 3 9" xfId="45690"/>
    <cellStyle name="Примечание 4 4" xfId="45691"/>
    <cellStyle name="Примечание 4 4 10" xfId="45692"/>
    <cellStyle name="Примечание 4 4 11" xfId="45693"/>
    <cellStyle name="Примечание 4 4 12" xfId="45694"/>
    <cellStyle name="Примечание 4 4 13" xfId="45695"/>
    <cellStyle name="Примечание 4 4 14" xfId="45696"/>
    <cellStyle name="Примечание 4 4 15" xfId="45697"/>
    <cellStyle name="Примечание 4 4 16" xfId="45698"/>
    <cellStyle name="Примечание 4 4 2" xfId="45699"/>
    <cellStyle name="Примечание 4 4 2 10" xfId="45700"/>
    <cellStyle name="Примечание 4 4 2 11" xfId="45701"/>
    <cellStyle name="Примечание 4 4 2 12" xfId="45702"/>
    <cellStyle name="Примечание 4 4 2 13" xfId="45703"/>
    <cellStyle name="Примечание 4 4 2 14" xfId="45704"/>
    <cellStyle name="Примечание 4 4 2 2" xfId="45705"/>
    <cellStyle name="Примечание 4 4 2 2 10" xfId="45706"/>
    <cellStyle name="Примечание 4 4 2 2 2" xfId="45707"/>
    <cellStyle name="Примечание 4 4 2 2 2 2" xfId="45708"/>
    <cellStyle name="Примечание 4 4 2 2 2 3" xfId="45709"/>
    <cellStyle name="Примечание 4 4 2 2 2 4" xfId="45710"/>
    <cellStyle name="Примечание 4 4 2 2 2 5" xfId="45711"/>
    <cellStyle name="Примечание 4 4 2 2 2 6" xfId="45712"/>
    <cellStyle name="Примечание 4 4 2 2 2 7" xfId="45713"/>
    <cellStyle name="Примечание 4 4 2 2 3" xfId="45714"/>
    <cellStyle name="Примечание 4 4 2 2 3 2" xfId="45715"/>
    <cellStyle name="Примечание 4 4 2 2 3 3" xfId="45716"/>
    <cellStyle name="Примечание 4 4 2 2 3 4" xfId="45717"/>
    <cellStyle name="Примечание 4 4 2 2 3 5" xfId="45718"/>
    <cellStyle name="Примечание 4 4 2 2 3 6" xfId="45719"/>
    <cellStyle name="Примечание 4 4 2 2 3 7" xfId="45720"/>
    <cellStyle name="Примечание 4 4 2 2 4" xfId="45721"/>
    <cellStyle name="Примечание 4 4 2 2 5" xfId="45722"/>
    <cellStyle name="Примечание 4 4 2 2 6" xfId="45723"/>
    <cellStyle name="Примечание 4 4 2 2 7" xfId="45724"/>
    <cellStyle name="Примечание 4 4 2 2 8" xfId="45725"/>
    <cellStyle name="Примечание 4 4 2 2 9" xfId="45726"/>
    <cellStyle name="Примечание 4 4 2 3" xfId="45727"/>
    <cellStyle name="Примечание 4 4 2 3 2" xfId="45728"/>
    <cellStyle name="Примечание 4 4 2 3 3" xfId="45729"/>
    <cellStyle name="Примечание 4 4 2 3 4" xfId="45730"/>
    <cellStyle name="Примечание 4 4 2 3 5" xfId="45731"/>
    <cellStyle name="Примечание 4 4 2 3 6" xfId="45732"/>
    <cellStyle name="Примечание 4 4 2 3 7" xfId="45733"/>
    <cellStyle name="Примечание 4 4 2 4" xfId="45734"/>
    <cellStyle name="Примечание 4 4 2 4 2" xfId="45735"/>
    <cellStyle name="Примечание 4 4 2 4 3" xfId="45736"/>
    <cellStyle name="Примечание 4 4 2 4 4" xfId="45737"/>
    <cellStyle name="Примечание 4 4 2 4 5" xfId="45738"/>
    <cellStyle name="Примечание 4 4 2 4 6" xfId="45739"/>
    <cellStyle name="Примечание 4 4 2 4 7" xfId="45740"/>
    <cellStyle name="Примечание 4 4 2 5" xfId="45741"/>
    <cellStyle name="Примечание 4 4 2 6" xfId="45742"/>
    <cellStyle name="Примечание 4 4 2 7" xfId="45743"/>
    <cellStyle name="Примечание 4 4 2 8" xfId="45744"/>
    <cellStyle name="Примечание 4 4 2 9" xfId="45745"/>
    <cellStyle name="Примечание 4 4 3" xfId="45746"/>
    <cellStyle name="Примечание 4 4 3 10" xfId="45747"/>
    <cellStyle name="Примечание 4 4 3 11" xfId="45748"/>
    <cellStyle name="Примечание 4 4 3 12" xfId="45749"/>
    <cellStyle name="Примечание 4 4 3 13" xfId="45750"/>
    <cellStyle name="Примечание 4 4 3 14" xfId="45751"/>
    <cellStyle name="Примечание 4 4 3 2" xfId="45752"/>
    <cellStyle name="Примечание 4 4 3 2 10" xfId="45753"/>
    <cellStyle name="Примечание 4 4 3 2 2" xfId="45754"/>
    <cellStyle name="Примечание 4 4 3 2 2 2" xfId="45755"/>
    <cellStyle name="Примечание 4 4 3 2 2 3" xfId="45756"/>
    <cellStyle name="Примечание 4 4 3 2 2 4" xfId="45757"/>
    <cellStyle name="Примечание 4 4 3 2 2 5" xfId="45758"/>
    <cellStyle name="Примечание 4 4 3 2 2 6" xfId="45759"/>
    <cellStyle name="Примечание 4 4 3 2 2 7" xfId="45760"/>
    <cellStyle name="Примечание 4 4 3 2 3" xfId="45761"/>
    <cellStyle name="Примечание 4 4 3 2 3 2" xfId="45762"/>
    <cellStyle name="Примечание 4 4 3 2 3 3" xfId="45763"/>
    <cellStyle name="Примечание 4 4 3 2 3 4" xfId="45764"/>
    <cellStyle name="Примечание 4 4 3 2 3 5" xfId="45765"/>
    <cellStyle name="Примечание 4 4 3 2 3 6" xfId="45766"/>
    <cellStyle name="Примечание 4 4 3 2 3 7" xfId="45767"/>
    <cellStyle name="Примечание 4 4 3 2 4" xfId="45768"/>
    <cellStyle name="Примечание 4 4 3 2 5" xfId="45769"/>
    <cellStyle name="Примечание 4 4 3 2 6" xfId="45770"/>
    <cellStyle name="Примечание 4 4 3 2 7" xfId="45771"/>
    <cellStyle name="Примечание 4 4 3 2 8" xfId="45772"/>
    <cellStyle name="Примечание 4 4 3 2 9" xfId="45773"/>
    <cellStyle name="Примечание 4 4 3 3" xfId="45774"/>
    <cellStyle name="Примечание 4 4 3 3 2" xfId="45775"/>
    <cellStyle name="Примечание 4 4 3 3 3" xfId="45776"/>
    <cellStyle name="Примечание 4 4 3 3 4" xfId="45777"/>
    <cellStyle name="Примечание 4 4 3 3 5" xfId="45778"/>
    <cellStyle name="Примечание 4 4 3 3 6" xfId="45779"/>
    <cellStyle name="Примечание 4 4 3 3 7" xfId="45780"/>
    <cellStyle name="Примечание 4 4 3 4" xfId="45781"/>
    <cellStyle name="Примечание 4 4 3 4 2" xfId="45782"/>
    <cellStyle name="Примечание 4 4 3 4 3" xfId="45783"/>
    <cellStyle name="Примечание 4 4 3 4 4" xfId="45784"/>
    <cellStyle name="Примечание 4 4 3 4 5" xfId="45785"/>
    <cellStyle name="Примечание 4 4 3 4 6" xfId="45786"/>
    <cellStyle name="Примечание 4 4 3 4 7" xfId="45787"/>
    <cellStyle name="Примечание 4 4 3 5" xfId="45788"/>
    <cellStyle name="Примечание 4 4 3 6" xfId="45789"/>
    <cellStyle name="Примечание 4 4 3 7" xfId="45790"/>
    <cellStyle name="Примечание 4 4 3 8" xfId="45791"/>
    <cellStyle name="Примечание 4 4 3 9" xfId="45792"/>
    <cellStyle name="Примечание 4 4 4" xfId="45793"/>
    <cellStyle name="Примечание 4 4 4 10" xfId="45794"/>
    <cellStyle name="Примечание 4 4 4 11" xfId="45795"/>
    <cellStyle name="Примечание 4 4 4 12" xfId="45796"/>
    <cellStyle name="Примечание 4 4 4 13" xfId="45797"/>
    <cellStyle name="Примечание 4 4 4 14" xfId="45798"/>
    <cellStyle name="Примечание 4 4 4 2" xfId="45799"/>
    <cellStyle name="Примечание 4 4 4 2 10" xfId="45800"/>
    <cellStyle name="Примечание 4 4 4 2 2" xfId="45801"/>
    <cellStyle name="Примечание 4 4 4 2 2 2" xfId="45802"/>
    <cellStyle name="Примечание 4 4 4 2 2 3" xfId="45803"/>
    <cellStyle name="Примечание 4 4 4 2 2 4" xfId="45804"/>
    <cellStyle name="Примечание 4 4 4 2 2 5" xfId="45805"/>
    <cellStyle name="Примечание 4 4 4 2 2 6" xfId="45806"/>
    <cellStyle name="Примечание 4 4 4 2 2 7" xfId="45807"/>
    <cellStyle name="Примечание 4 4 4 2 3" xfId="45808"/>
    <cellStyle name="Примечание 4 4 4 2 3 2" xfId="45809"/>
    <cellStyle name="Примечание 4 4 4 2 3 3" xfId="45810"/>
    <cellStyle name="Примечание 4 4 4 2 3 4" xfId="45811"/>
    <cellStyle name="Примечание 4 4 4 2 3 5" xfId="45812"/>
    <cellStyle name="Примечание 4 4 4 2 3 6" xfId="45813"/>
    <cellStyle name="Примечание 4 4 4 2 3 7" xfId="45814"/>
    <cellStyle name="Примечание 4 4 4 2 4" xfId="45815"/>
    <cellStyle name="Примечание 4 4 4 2 5" xfId="45816"/>
    <cellStyle name="Примечание 4 4 4 2 6" xfId="45817"/>
    <cellStyle name="Примечание 4 4 4 2 7" xfId="45818"/>
    <cellStyle name="Примечание 4 4 4 2 8" xfId="45819"/>
    <cellStyle name="Примечание 4 4 4 2 9" xfId="45820"/>
    <cellStyle name="Примечание 4 4 4 3" xfId="45821"/>
    <cellStyle name="Примечание 4 4 4 3 2" xfId="45822"/>
    <cellStyle name="Примечание 4 4 4 3 3" xfId="45823"/>
    <cellStyle name="Примечание 4 4 4 3 4" xfId="45824"/>
    <cellStyle name="Примечание 4 4 4 3 5" xfId="45825"/>
    <cellStyle name="Примечание 4 4 4 3 6" xfId="45826"/>
    <cellStyle name="Примечание 4 4 4 3 7" xfId="45827"/>
    <cellStyle name="Примечание 4 4 4 4" xfId="45828"/>
    <cellStyle name="Примечание 4 4 4 4 2" xfId="45829"/>
    <cellStyle name="Примечание 4 4 4 4 3" xfId="45830"/>
    <cellStyle name="Примечание 4 4 4 4 4" xfId="45831"/>
    <cellStyle name="Примечание 4 4 4 4 5" xfId="45832"/>
    <cellStyle name="Примечание 4 4 4 4 6" xfId="45833"/>
    <cellStyle name="Примечание 4 4 4 4 7" xfId="45834"/>
    <cellStyle name="Примечание 4 4 4 5" xfId="45835"/>
    <cellStyle name="Примечание 4 4 4 6" xfId="45836"/>
    <cellStyle name="Примечание 4 4 4 7" xfId="45837"/>
    <cellStyle name="Примечание 4 4 4 8" xfId="45838"/>
    <cellStyle name="Примечание 4 4 4 9" xfId="45839"/>
    <cellStyle name="Примечание 4 4 5" xfId="45840"/>
    <cellStyle name="Примечание 4 4 5 10" xfId="45841"/>
    <cellStyle name="Примечание 4 4 5 11" xfId="45842"/>
    <cellStyle name="Примечание 4 4 5 12" xfId="45843"/>
    <cellStyle name="Примечание 4 4 5 13" xfId="45844"/>
    <cellStyle name="Примечание 4 4 5 14" xfId="45845"/>
    <cellStyle name="Примечание 4 4 5 2" xfId="45846"/>
    <cellStyle name="Примечание 4 4 5 2 10" xfId="45847"/>
    <cellStyle name="Примечание 4 4 5 2 2" xfId="45848"/>
    <cellStyle name="Примечание 4 4 5 2 2 2" xfId="45849"/>
    <cellStyle name="Примечание 4 4 5 2 2 3" xfId="45850"/>
    <cellStyle name="Примечание 4 4 5 2 2 4" xfId="45851"/>
    <cellStyle name="Примечание 4 4 5 2 2 5" xfId="45852"/>
    <cellStyle name="Примечание 4 4 5 2 2 6" xfId="45853"/>
    <cellStyle name="Примечание 4 4 5 2 2 7" xfId="45854"/>
    <cellStyle name="Примечание 4 4 5 2 3" xfId="45855"/>
    <cellStyle name="Примечание 4 4 5 2 3 2" xfId="45856"/>
    <cellStyle name="Примечание 4 4 5 2 3 3" xfId="45857"/>
    <cellStyle name="Примечание 4 4 5 2 3 4" xfId="45858"/>
    <cellStyle name="Примечание 4 4 5 2 3 5" xfId="45859"/>
    <cellStyle name="Примечание 4 4 5 2 3 6" xfId="45860"/>
    <cellStyle name="Примечание 4 4 5 2 3 7" xfId="45861"/>
    <cellStyle name="Примечание 4 4 5 2 4" xfId="45862"/>
    <cellStyle name="Примечание 4 4 5 2 5" xfId="45863"/>
    <cellStyle name="Примечание 4 4 5 2 6" xfId="45864"/>
    <cellStyle name="Примечание 4 4 5 2 7" xfId="45865"/>
    <cellStyle name="Примечание 4 4 5 2 8" xfId="45866"/>
    <cellStyle name="Примечание 4 4 5 2 9" xfId="45867"/>
    <cellStyle name="Примечание 4 4 5 3" xfId="45868"/>
    <cellStyle name="Примечание 4 4 5 3 2" xfId="45869"/>
    <cellStyle name="Примечание 4 4 5 3 3" xfId="45870"/>
    <cellStyle name="Примечание 4 4 5 3 4" xfId="45871"/>
    <cellStyle name="Примечание 4 4 5 3 5" xfId="45872"/>
    <cellStyle name="Примечание 4 4 5 3 6" xfId="45873"/>
    <cellStyle name="Примечание 4 4 5 3 7" xfId="45874"/>
    <cellStyle name="Примечание 4 4 5 4" xfId="45875"/>
    <cellStyle name="Примечание 4 4 5 4 2" xfId="45876"/>
    <cellStyle name="Примечание 4 4 5 4 3" xfId="45877"/>
    <cellStyle name="Примечание 4 4 5 4 4" xfId="45878"/>
    <cellStyle name="Примечание 4 4 5 4 5" xfId="45879"/>
    <cellStyle name="Примечание 4 4 5 4 6" xfId="45880"/>
    <cellStyle name="Примечание 4 4 5 4 7" xfId="45881"/>
    <cellStyle name="Примечание 4 4 5 5" xfId="45882"/>
    <cellStyle name="Примечание 4 4 5 6" xfId="45883"/>
    <cellStyle name="Примечание 4 4 5 7" xfId="45884"/>
    <cellStyle name="Примечание 4 4 5 8" xfId="45885"/>
    <cellStyle name="Примечание 4 4 5 9" xfId="45886"/>
    <cellStyle name="Примечание 4 4 6" xfId="45887"/>
    <cellStyle name="Примечание 4 4 6 10" xfId="45888"/>
    <cellStyle name="Примечание 4 4 6 2" xfId="45889"/>
    <cellStyle name="Примечание 4 4 6 2 2" xfId="45890"/>
    <cellStyle name="Примечание 4 4 6 2 3" xfId="45891"/>
    <cellStyle name="Примечание 4 4 6 2 4" xfId="45892"/>
    <cellStyle name="Примечание 4 4 6 2 5" xfId="45893"/>
    <cellStyle name="Примечание 4 4 6 2 6" xfId="45894"/>
    <cellStyle name="Примечание 4 4 6 2 7" xfId="45895"/>
    <cellStyle name="Примечание 4 4 6 3" xfId="45896"/>
    <cellStyle name="Примечание 4 4 6 3 2" xfId="45897"/>
    <cellStyle name="Примечание 4 4 6 3 3" xfId="45898"/>
    <cellStyle name="Примечание 4 4 6 3 4" xfId="45899"/>
    <cellStyle name="Примечание 4 4 6 3 5" xfId="45900"/>
    <cellStyle name="Примечание 4 4 6 3 6" xfId="45901"/>
    <cellStyle name="Примечание 4 4 6 3 7" xfId="45902"/>
    <cellStyle name="Примечание 4 4 6 4" xfId="45903"/>
    <cellStyle name="Примечание 4 4 6 5" xfId="45904"/>
    <cellStyle name="Примечание 4 4 6 6" xfId="45905"/>
    <cellStyle name="Примечание 4 4 6 7" xfId="45906"/>
    <cellStyle name="Примечание 4 4 6 8" xfId="45907"/>
    <cellStyle name="Примечание 4 4 6 9" xfId="45908"/>
    <cellStyle name="Примечание 4 4 7" xfId="45909"/>
    <cellStyle name="Примечание 4 4 7 2" xfId="45910"/>
    <cellStyle name="Примечание 4 4 7 3" xfId="45911"/>
    <cellStyle name="Примечание 4 4 7 4" xfId="45912"/>
    <cellStyle name="Примечание 4 4 7 5" xfId="45913"/>
    <cellStyle name="Примечание 4 4 7 6" xfId="45914"/>
    <cellStyle name="Примечание 4 4 7 7" xfId="45915"/>
    <cellStyle name="Примечание 4 4 8" xfId="45916"/>
    <cellStyle name="Примечание 4 4 8 2" xfId="45917"/>
    <cellStyle name="Примечание 4 4 8 3" xfId="45918"/>
    <cellStyle name="Примечание 4 4 8 4" xfId="45919"/>
    <cellStyle name="Примечание 4 4 8 5" xfId="45920"/>
    <cellStyle name="Примечание 4 4 8 6" xfId="45921"/>
    <cellStyle name="Примечание 4 4 8 7" xfId="45922"/>
    <cellStyle name="Примечание 4 4 9" xfId="45923"/>
    <cellStyle name="Примечание 4 5" xfId="45924"/>
    <cellStyle name="Примечание 4 5 10" xfId="45925"/>
    <cellStyle name="Примечание 4 5 11" xfId="45926"/>
    <cellStyle name="Примечание 4 5 12" xfId="45927"/>
    <cellStyle name="Примечание 4 5 13" xfId="45928"/>
    <cellStyle name="Примечание 4 5 14" xfId="45929"/>
    <cellStyle name="Примечание 4 5 15" xfId="45930"/>
    <cellStyle name="Примечание 4 5 2" xfId="45931"/>
    <cellStyle name="Примечание 4 5 2 10" xfId="45932"/>
    <cellStyle name="Примечание 4 5 2 2" xfId="45933"/>
    <cellStyle name="Примечание 4 5 2 2 2" xfId="45934"/>
    <cellStyle name="Примечание 4 5 2 2 3" xfId="45935"/>
    <cellStyle name="Примечание 4 5 2 2 4" xfId="45936"/>
    <cellStyle name="Примечание 4 5 2 2 5" xfId="45937"/>
    <cellStyle name="Примечание 4 5 2 2 6" xfId="45938"/>
    <cellStyle name="Примечание 4 5 2 2 7" xfId="45939"/>
    <cellStyle name="Примечание 4 5 2 3" xfId="45940"/>
    <cellStyle name="Примечание 4 5 2 3 2" xfId="45941"/>
    <cellStyle name="Примечание 4 5 2 3 3" xfId="45942"/>
    <cellStyle name="Примечание 4 5 2 3 4" xfId="45943"/>
    <cellStyle name="Примечание 4 5 2 3 5" xfId="45944"/>
    <cellStyle name="Примечание 4 5 2 3 6" xfId="45945"/>
    <cellStyle name="Примечание 4 5 2 3 7" xfId="45946"/>
    <cellStyle name="Примечание 4 5 2 4" xfId="45947"/>
    <cellStyle name="Примечание 4 5 2 5" xfId="45948"/>
    <cellStyle name="Примечание 4 5 2 6" xfId="45949"/>
    <cellStyle name="Примечание 4 5 2 7" xfId="45950"/>
    <cellStyle name="Примечание 4 5 2 8" xfId="45951"/>
    <cellStyle name="Примечание 4 5 2 9" xfId="45952"/>
    <cellStyle name="Примечание 4 5 3" xfId="45953"/>
    <cellStyle name="Примечание 4 5 3 2" xfId="45954"/>
    <cellStyle name="Примечание 4 5 3 3" xfId="45955"/>
    <cellStyle name="Примечание 4 5 3 4" xfId="45956"/>
    <cellStyle name="Примечание 4 5 3 5" xfId="45957"/>
    <cellStyle name="Примечание 4 5 3 6" xfId="45958"/>
    <cellStyle name="Примечание 4 5 3 7" xfId="45959"/>
    <cellStyle name="Примечание 4 5 4" xfId="45960"/>
    <cellStyle name="Примечание 4 5 4 2" xfId="45961"/>
    <cellStyle name="Примечание 4 5 4 3" xfId="45962"/>
    <cellStyle name="Примечание 4 5 4 4" xfId="45963"/>
    <cellStyle name="Примечание 4 5 4 5" xfId="45964"/>
    <cellStyle name="Примечание 4 5 4 6" xfId="45965"/>
    <cellStyle name="Примечание 4 5 4 7" xfId="45966"/>
    <cellStyle name="Примечание 4 5 5" xfId="45967"/>
    <cellStyle name="Примечание 4 5 6" xfId="45968"/>
    <cellStyle name="Примечание 4 5 7" xfId="45969"/>
    <cellStyle name="Примечание 4 5 8" xfId="45970"/>
    <cellStyle name="Примечание 4 5 9" xfId="45971"/>
    <cellStyle name="Примечание 4 6" xfId="45972"/>
    <cellStyle name="Примечание 4 6 10" xfId="45973"/>
    <cellStyle name="Примечание 4 6 2" xfId="45974"/>
    <cellStyle name="Примечание 4 6 2 2" xfId="45975"/>
    <cellStyle name="Примечание 4 6 2 3" xfId="45976"/>
    <cellStyle name="Примечание 4 6 2 4" xfId="45977"/>
    <cellStyle name="Примечание 4 6 2 5" xfId="45978"/>
    <cellStyle name="Примечание 4 6 2 6" xfId="45979"/>
    <cellStyle name="Примечание 4 6 2 7" xfId="45980"/>
    <cellStyle name="Примечание 4 6 3" xfId="45981"/>
    <cellStyle name="Примечание 4 6 3 2" xfId="45982"/>
    <cellStyle name="Примечание 4 6 3 3" xfId="45983"/>
    <cellStyle name="Примечание 4 6 3 4" xfId="45984"/>
    <cellStyle name="Примечание 4 6 3 5" xfId="45985"/>
    <cellStyle name="Примечание 4 6 3 6" xfId="45986"/>
    <cellStyle name="Примечание 4 6 3 7" xfId="45987"/>
    <cellStyle name="Примечание 4 6 4" xfId="45988"/>
    <cellStyle name="Примечание 4 6 5" xfId="45989"/>
    <cellStyle name="Примечание 4 6 6" xfId="45990"/>
    <cellStyle name="Примечание 4 6 7" xfId="45991"/>
    <cellStyle name="Примечание 4 6 8" xfId="45992"/>
    <cellStyle name="Примечание 4 6 9" xfId="45993"/>
    <cellStyle name="Примечание 4 7" xfId="45994"/>
    <cellStyle name="Примечание 4 8" xfId="45995"/>
    <cellStyle name="Примечание 4 9" xfId="45996"/>
    <cellStyle name="Примечание 5" xfId="45997"/>
    <cellStyle name="Примечание 5 10" xfId="45998"/>
    <cellStyle name="Примечание 5 2" xfId="45999"/>
    <cellStyle name="Примечание 5 2 10" xfId="46000"/>
    <cellStyle name="Примечание 5 2 11" xfId="46001"/>
    <cellStyle name="Примечание 5 2 12" xfId="46002"/>
    <cellStyle name="Примечание 5 2 13" xfId="46003"/>
    <cellStyle name="Примечание 5 2 14" xfId="46004"/>
    <cellStyle name="Примечание 5 2 15" xfId="46005"/>
    <cellStyle name="Примечание 5 2 16" xfId="46006"/>
    <cellStyle name="Примечание 5 2 17" xfId="46007"/>
    <cellStyle name="Примечание 5 2 18" xfId="46008"/>
    <cellStyle name="Примечание 5 2 2" xfId="46009"/>
    <cellStyle name="Примечание 5 2 2 10" xfId="46010"/>
    <cellStyle name="Примечание 5 2 2 11" xfId="46011"/>
    <cellStyle name="Примечание 5 2 2 12" xfId="46012"/>
    <cellStyle name="Примечание 5 2 2 13" xfId="46013"/>
    <cellStyle name="Примечание 5 2 2 14" xfId="46014"/>
    <cellStyle name="Примечание 5 2 2 15" xfId="46015"/>
    <cellStyle name="Примечание 5 2 2 2" xfId="46016"/>
    <cellStyle name="Примечание 5 2 2 2 10" xfId="46017"/>
    <cellStyle name="Примечание 5 2 2 2 2" xfId="46018"/>
    <cellStyle name="Примечание 5 2 2 2 2 2" xfId="46019"/>
    <cellStyle name="Примечание 5 2 2 2 2 3" xfId="46020"/>
    <cellStyle name="Примечание 5 2 2 2 2 4" xfId="46021"/>
    <cellStyle name="Примечание 5 2 2 2 2 5" xfId="46022"/>
    <cellStyle name="Примечание 5 2 2 2 2 6" xfId="46023"/>
    <cellStyle name="Примечание 5 2 2 2 2 7" xfId="46024"/>
    <cellStyle name="Примечание 5 2 2 2 3" xfId="46025"/>
    <cellStyle name="Примечание 5 2 2 2 3 2" xfId="46026"/>
    <cellStyle name="Примечание 5 2 2 2 3 3" xfId="46027"/>
    <cellStyle name="Примечание 5 2 2 2 3 4" xfId="46028"/>
    <cellStyle name="Примечание 5 2 2 2 3 5" xfId="46029"/>
    <cellStyle name="Примечание 5 2 2 2 3 6" xfId="46030"/>
    <cellStyle name="Примечание 5 2 2 2 3 7" xfId="46031"/>
    <cellStyle name="Примечание 5 2 2 2 4" xfId="46032"/>
    <cellStyle name="Примечание 5 2 2 2 5" xfId="46033"/>
    <cellStyle name="Примечание 5 2 2 2 6" xfId="46034"/>
    <cellStyle name="Примечание 5 2 2 2 7" xfId="46035"/>
    <cellStyle name="Примечание 5 2 2 2 8" xfId="46036"/>
    <cellStyle name="Примечание 5 2 2 2 9" xfId="46037"/>
    <cellStyle name="Примечание 5 2 2 3" xfId="46038"/>
    <cellStyle name="Примечание 5 2 2 3 2" xfId="46039"/>
    <cellStyle name="Примечание 5 2 2 3 3" xfId="46040"/>
    <cellStyle name="Примечание 5 2 2 3 4" xfId="46041"/>
    <cellStyle name="Примечание 5 2 2 3 5" xfId="46042"/>
    <cellStyle name="Примечание 5 2 2 3 6" xfId="46043"/>
    <cellStyle name="Примечание 5 2 2 3 7" xfId="46044"/>
    <cellStyle name="Примечание 5 2 2 4" xfId="46045"/>
    <cellStyle name="Примечание 5 2 2 4 2" xfId="46046"/>
    <cellStyle name="Примечание 5 2 2 4 3" xfId="46047"/>
    <cellStyle name="Примечание 5 2 2 4 4" xfId="46048"/>
    <cellStyle name="Примечание 5 2 2 4 5" xfId="46049"/>
    <cellStyle name="Примечание 5 2 2 4 6" xfId="46050"/>
    <cellStyle name="Примечание 5 2 2 4 7" xfId="46051"/>
    <cellStyle name="Примечание 5 2 2 5" xfId="46052"/>
    <cellStyle name="Примечание 5 2 2 6" xfId="46053"/>
    <cellStyle name="Примечание 5 2 2 7" xfId="46054"/>
    <cellStyle name="Примечание 5 2 2 8" xfId="46055"/>
    <cellStyle name="Примечание 5 2 2 9" xfId="46056"/>
    <cellStyle name="Примечание 5 2 3" xfId="46057"/>
    <cellStyle name="Примечание 5 2 3 10" xfId="46058"/>
    <cellStyle name="Примечание 5 2 3 11" xfId="46059"/>
    <cellStyle name="Примечание 5 2 3 12" xfId="46060"/>
    <cellStyle name="Примечание 5 2 3 13" xfId="46061"/>
    <cellStyle name="Примечание 5 2 3 14" xfId="46062"/>
    <cellStyle name="Примечание 5 2 3 15" xfId="46063"/>
    <cellStyle name="Примечание 5 2 3 2" xfId="46064"/>
    <cellStyle name="Примечание 5 2 3 2 10" xfId="46065"/>
    <cellStyle name="Примечание 5 2 3 2 2" xfId="46066"/>
    <cellStyle name="Примечание 5 2 3 2 2 2" xfId="46067"/>
    <cellStyle name="Примечание 5 2 3 2 2 3" xfId="46068"/>
    <cellStyle name="Примечание 5 2 3 2 2 4" xfId="46069"/>
    <cellStyle name="Примечание 5 2 3 2 2 5" xfId="46070"/>
    <cellStyle name="Примечание 5 2 3 2 2 6" xfId="46071"/>
    <cellStyle name="Примечание 5 2 3 2 2 7" xfId="46072"/>
    <cellStyle name="Примечание 5 2 3 2 3" xfId="46073"/>
    <cellStyle name="Примечание 5 2 3 2 3 2" xfId="46074"/>
    <cellStyle name="Примечание 5 2 3 2 3 3" xfId="46075"/>
    <cellStyle name="Примечание 5 2 3 2 3 4" xfId="46076"/>
    <cellStyle name="Примечание 5 2 3 2 3 5" xfId="46077"/>
    <cellStyle name="Примечание 5 2 3 2 3 6" xfId="46078"/>
    <cellStyle name="Примечание 5 2 3 2 3 7" xfId="46079"/>
    <cellStyle name="Примечание 5 2 3 2 4" xfId="46080"/>
    <cellStyle name="Примечание 5 2 3 2 5" xfId="46081"/>
    <cellStyle name="Примечание 5 2 3 2 6" xfId="46082"/>
    <cellStyle name="Примечание 5 2 3 2 7" xfId="46083"/>
    <cellStyle name="Примечание 5 2 3 2 8" xfId="46084"/>
    <cellStyle name="Примечание 5 2 3 2 9" xfId="46085"/>
    <cellStyle name="Примечание 5 2 3 3" xfId="46086"/>
    <cellStyle name="Примечание 5 2 3 3 2" xfId="46087"/>
    <cellStyle name="Примечание 5 2 3 3 3" xfId="46088"/>
    <cellStyle name="Примечание 5 2 3 3 4" xfId="46089"/>
    <cellStyle name="Примечание 5 2 3 3 5" xfId="46090"/>
    <cellStyle name="Примечание 5 2 3 3 6" xfId="46091"/>
    <cellStyle name="Примечание 5 2 3 3 7" xfId="46092"/>
    <cellStyle name="Примечание 5 2 3 4" xfId="46093"/>
    <cellStyle name="Примечание 5 2 3 4 2" xfId="46094"/>
    <cellStyle name="Примечание 5 2 3 4 3" xfId="46095"/>
    <cellStyle name="Примечание 5 2 3 4 4" xfId="46096"/>
    <cellStyle name="Примечание 5 2 3 4 5" xfId="46097"/>
    <cellStyle name="Примечание 5 2 3 4 6" xfId="46098"/>
    <cellStyle name="Примечание 5 2 3 4 7" xfId="46099"/>
    <cellStyle name="Примечание 5 2 3 5" xfId="46100"/>
    <cellStyle name="Примечание 5 2 3 6" xfId="46101"/>
    <cellStyle name="Примечание 5 2 3 7" xfId="46102"/>
    <cellStyle name="Примечание 5 2 3 8" xfId="46103"/>
    <cellStyle name="Примечание 5 2 3 9" xfId="46104"/>
    <cellStyle name="Примечание 5 2 4" xfId="46105"/>
    <cellStyle name="Примечание 5 2 4 10" xfId="46106"/>
    <cellStyle name="Примечание 5 2 4 11" xfId="46107"/>
    <cellStyle name="Примечание 5 2 4 12" xfId="46108"/>
    <cellStyle name="Примечание 5 2 4 13" xfId="46109"/>
    <cellStyle name="Примечание 5 2 4 14" xfId="46110"/>
    <cellStyle name="Примечание 5 2 4 15" xfId="46111"/>
    <cellStyle name="Примечание 5 2 4 2" xfId="46112"/>
    <cellStyle name="Примечание 5 2 4 2 10" xfId="46113"/>
    <cellStyle name="Примечание 5 2 4 2 2" xfId="46114"/>
    <cellStyle name="Примечание 5 2 4 2 2 2" xfId="46115"/>
    <cellStyle name="Примечание 5 2 4 2 2 3" xfId="46116"/>
    <cellStyle name="Примечание 5 2 4 2 2 4" xfId="46117"/>
    <cellStyle name="Примечание 5 2 4 2 2 5" xfId="46118"/>
    <cellStyle name="Примечание 5 2 4 2 2 6" xfId="46119"/>
    <cellStyle name="Примечание 5 2 4 2 2 7" xfId="46120"/>
    <cellStyle name="Примечание 5 2 4 2 3" xfId="46121"/>
    <cellStyle name="Примечание 5 2 4 2 3 2" xfId="46122"/>
    <cellStyle name="Примечание 5 2 4 2 3 3" xfId="46123"/>
    <cellStyle name="Примечание 5 2 4 2 3 4" xfId="46124"/>
    <cellStyle name="Примечание 5 2 4 2 3 5" xfId="46125"/>
    <cellStyle name="Примечание 5 2 4 2 3 6" xfId="46126"/>
    <cellStyle name="Примечание 5 2 4 2 3 7" xfId="46127"/>
    <cellStyle name="Примечание 5 2 4 2 4" xfId="46128"/>
    <cellStyle name="Примечание 5 2 4 2 5" xfId="46129"/>
    <cellStyle name="Примечание 5 2 4 2 6" xfId="46130"/>
    <cellStyle name="Примечание 5 2 4 2 7" xfId="46131"/>
    <cellStyle name="Примечание 5 2 4 2 8" xfId="46132"/>
    <cellStyle name="Примечание 5 2 4 2 9" xfId="46133"/>
    <cellStyle name="Примечание 5 2 4 3" xfId="46134"/>
    <cellStyle name="Примечание 5 2 4 3 2" xfId="46135"/>
    <cellStyle name="Примечание 5 2 4 3 3" xfId="46136"/>
    <cellStyle name="Примечание 5 2 4 3 4" xfId="46137"/>
    <cellStyle name="Примечание 5 2 4 3 5" xfId="46138"/>
    <cellStyle name="Примечание 5 2 4 3 6" xfId="46139"/>
    <cellStyle name="Примечание 5 2 4 3 7" xfId="46140"/>
    <cellStyle name="Примечание 5 2 4 4" xfId="46141"/>
    <cellStyle name="Примечание 5 2 4 4 2" xfId="46142"/>
    <cellStyle name="Примечание 5 2 4 4 3" xfId="46143"/>
    <cellStyle name="Примечание 5 2 4 4 4" xfId="46144"/>
    <cellStyle name="Примечание 5 2 4 4 5" xfId="46145"/>
    <cellStyle name="Примечание 5 2 4 4 6" xfId="46146"/>
    <cellStyle name="Примечание 5 2 4 4 7" xfId="46147"/>
    <cellStyle name="Примечание 5 2 4 5" xfId="46148"/>
    <cellStyle name="Примечание 5 2 4 6" xfId="46149"/>
    <cellStyle name="Примечание 5 2 4 7" xfId="46150"/>
    <cellStyle name="Примечание 5 2 4 8" xfId="46151"/>
    <cellStyle name="Примечание 5 2 4 9" xfId="46152"/>
    <cellStyle name="Примечание 5 2 5" xfId="46153"/>
    <cellStyle name="Примечание 5 2 5 10" xfId="46154"/>
    <cellStyle name="Примечание 5 2 5 11" xfId="46155"/>
    <cellStyle name="Примечание 5 2 5 12" xfId="46156"/>
    <cellStyle name="Примечание 5 2 5 13" xfId="46157"/>
    <cellStyle name="Примечание 5 2 5 14" xfId="46158"/>
    <cellStyle name="Примечание 5 2 5 2" xfId="46159"/>
    <cellStyle name="Примечание 5 2 5 2 10" xfId="46160"/>
    <cellStyle name="Примечание 5 2 5 2 2" xfId="46161"/>
    <cellStyle name="Примечание 5 2 5 2 2 2" xfId="46162"/>
    <cellStyle name="Примечание 5 2 5 2 2 3" xfId="46163"/>
    <cellStyle name="Примечание 5 2 5 2 2 4" xfId="46164"/>
    <cellStyle name="Примечание 5 2 5 2 2 5" xfId="46165"/>
    <cellStyle name="Примечание 5 2 5 2 2 6" xfId="46166"/>
    <cellStyle name="Примечание 5 2 5 2 2 7" xfId="46167"/>
    <cellStyle name="Примечание 5 2 5 2 3" xfId="46168"/>
    <cellStyle name="Примечание 5 2 5 2 3 2" xfId="46169"/>
    <cellStyle name="Примечание 5 2 5 2 3 3" xfId="46170"/>
    <cellStyle name="Примечание 5 2 5 2 3 4" xfId="46171"/>
    <cellStyle name="Примечание 5 2 5 2 3 5" xfId="46172"/>
    <cellStyle name="Примечание 5 2 5 2 3 6" xfId="46173"/>
    <cellStyle name="Примечание 5 2 5 2 3 7" xfId="46174"/>
    <cellStyle name="Примечание 5 2 5 2 4" xfId="46175"/>
    <cellStyle name="Примечание 5 2 5 2 5" xfId="46176"/>
    <cellStyle name="Примечание 5 2 5 2 6" xfId="46177"/>
    <cellStyle name="Примечание 5 2 5 2 7" xfId="46178"/>
    <cellStyle name="Примечание 5 2 5 2 8" xfId="46179"/>
    <cellStyle name="Примечание 5 2 5 2 9" xfId="46180"/>
    <cellStyle name="Примечание 5 2 5 3" xfId="46181"/>
    <cellStyle name="Примечание 5 2 5 3 2" xfId="46182"/>
    <cellStyle name="Примечание 5 2 5 3 3" xfId="46183"/>
    <cellStyle name="Примечание 5 2 5 3 4" xfId="46184"/>
    <cellStyle name="Примечание 5 2 5 3 5" xfId="46185"/>
    <cellStyle name="Примечание 5 2 5 3 6" xfId="46186"/>
    <cellStyle name="Примечание 5 2 5 3 7" xfId="46187"/>
    <cellStyle name="Примечание 5 2 5 4" xfId="46188"/>
    <cellStyle name="Примечание 5 2 5 4 2" xfId="46189"/>
    <cellStyle name="Примечание 5 2 5 4 3" xfId="46190"/>
    <cellStyle name="Примечание 5 2 5 4 4" xfId="46191"/>
    <cellStyle name="Примечание 5 2 5 4 5" xfId="46192"/>
    <cellStyle name="Примечание 5 2 5 4 6" xfId="46193"/>
    <cellStyle name="Примечание 5 2 5 4 7" xfId="46194"/>
    <cellStyle name="Примечание 5 2 5 5" xfId="46195"/>
    <cellStyle name="Примечание 5 2 5 6" xfId="46196"/>
    <cellStyle name="Примечание 5 2 5 7" xfId="46197"/>
    <cellStyle name="Примечание 5 2 5 8" xfId="46198"/>
    <cellStyle name="Примечание 5 2 5 9" xfId="46199"/>
    <cellStyle name="Примечание 5 2 6" xfId="46200"/>
    <cellStyle name="Примечание 5 2 6 10" xfId="46201"/>
    <cellStyle name="Примечание 5 2 6 2" xfId="46202"/>
    <cellStyle name="Примечание 5 2 6 2 2" xfId="46203"/>
    <cellStyle name="Примечание 5 2 6 2 3" xfId="46204"/>
    <cellStyle name="Примечание 5 2 6 2 4" xfId="46205"/>
    <cellStyle name="Примечание 5 2 6 2 5" xfId="46206"/>
    <cellStyle name="Примечание 5 2 6 2 6" xfId="46207"/>
    <cellStyle name="Примечание 5 2 6 2 7" xfId="46208"/>
    <cellStyle name="Примечание 5 2 6 3" xfId="46209"/>
    <cellStyle name="Примечание 5 2 6 3 2" xfId="46210"/>
    <cellStyle name="Примечание 5 2 6 3 3" xfId="46211"/>
    <cellStyle name="Примечание 5 2 6 3 4" xfId="46212"/>
    <cellStyle name="Примечание 5 2 6 3 5" xfId="46213"/>
    <cellStyle name="Примечание 5 2 6 3 6" xfId="46214"/>
    <cellStyle name="Примечание 5 2 6 3 7" xfId="46215"/>
    <cellStyle name="Примечание 5 2 6 4" xfId="46216"/>
    <cellStyle name="Примечание 5 2 6 5" xfId="46217"/>
    <cellStyle name="Примечание 5 2 6 6" xfId="46218"/>
    <cellStyle name="Примечание 5 2 6 7" xfId="46219"/>
    <cellStyle name="Примечание 5 2 6 8" xfId="46220"/>
    <cellStyle name="Примечание 5 2 6 9" xfId="46221"/>
    <cellStyle name="Примечание 5 2 7" xfId="46222"/>
    <cellStyle name="Примечание 5 2 7 2" xfId="46223"/>
    <cellStyle name="Примечание 5 2 7 3" xfId="46224"/>
    <cellStyle name="Примечание 5 2 7 4" xfId="46225"/>
    <cellStyle name="Примечание 5 2 7 5" xfId="46226"/>
    <cellStyle name="Примечание 5 2 7 6" xfId="46227"/>
    <cellStyle name="Примечание 5 2 7 7" xfId="46228"/>
    <cellStyle name="Примечание 5 2 8" xfId="46229"/>
    <cellStyle name="Примечание 5 2 8 2" xfId="46230"/>
    <cellStyle name="Примечание 5 2 8 3" xfId="46231"/>
    <cellStyle name="Примечание 5 2 8 4" xfId="46232"/>
    <cellStyle name="Примечание 5 2 8 5" xfId="46233"/>
    <cellStyle name="Примечание 5 2 8 6" xfId="46234"/>
    <cellStyle name="Примечание 5 2 8 7" xfId="46235"/>
    <cellStyle name="Примечание 5 2 9" xfId="46236"/>
    <cellStyle name="Примечание 5 3" xfId="46237"/>
    <cellStyle name="Примечание 5 3 10" xfId="46238"/>
    <cellStyle name="Примечание 5 3 11" xfId="46239"/>
    <cellStyle name="Примечание 5 3 12" xfId="46240"/>
    <cellStyle name="Примечание 5 3 13" xfId="46241"/>
    <cellStyle name="Примечание 5 3 14" xfId="46242"/>
    <cellStyle name="Примечание 5 3 15" xfId="46243"/>
    <cellStyle name="Примечание 5 3 16" xfId="46244"/>
    <cellStyle name="Примечание 5 3 2" xfId="46245"/>
    <cellStyle name="Примечание 5 3 2 10" xfId="46246"/>
    <cellStyle name="Примечание 5 3 2 11" xfId="46247"/>
    <cellStyle name="Примечание 5 3 2 12" xfId="46248"/>
    <cellStyle name="Примечание 5 3 2 13" xfId="46249"/>
    <cellStyle name="Примечание 5 3 2 14" xfId="46250"/>
    <cellStyle name="Примечание 5 3 2 2" xfId="46251"/>
    <cellStyle name="Примечание 5 3 2 2 10" xfId="46252"/>
    <cellStyle name="Примечание 5 3 2 2 2" xfId="46253"/>
    <cellStyle name="Примечание 5 3 2 2 2 2" xfId="46254"/>
    <cellStyle name="Примечание 5 3 2 2 2 3" xfId="46255"/>
    <cellStyle name="Примечание 5 3 2 2 2 4" xfId="46256"/>
    <cellStyle name="Примечание 5 3 2 2 2 5" xfId="46257"/>
    <cellStyle name="Примечание 5 3 2 2 2 6" xfId="46258"/>
    <cellStyle name="Примечание 5 3 2 2 2 7" xfId="46259"/>
    <cellStyle name="Примечание 5 3 2 2 3" xfId="46260"/>
    <cellStyle name="Примечание 5 3 2 2 3 2" xfId="46261"/>
    <cellStyle name="Примечание 5 3 2 2 3 3" xfId="46262"/>
    <cellStyle name="Примечание 5 3 2 2 3 4" xfId="46263"/>
    <cellStyle name="Примечание 5 3 2 2 3 5" xfId="46264"/>
    <cellStyle name="Примечание 5 3 2 2 3 6" xfId="46265"/>
    <cellStyle name="Примечание 5 3 2 2 3 7" xfId="46266"/>
    <cellStyle name="Примечание 5 3 2 2 4" xfId="46267"/>
    <cellStyle name="Примечание 5 3 2 2 5" xfId="46268"/>
    <cellStyle name="Примечание 5 3 2 2 6" xfId="46269"/>
    <cellStyle name="Примечание 5 3 2 2 7" xfId="46270"/>
    <cellStyle name="Примечание 5 3 2 2 8" xfId="46271"/>
    <cellStyle name="Примечание 5 3 2 2 9" xfId="46272"/>
    <cellStyle name="Примечание 5 3 2 3" xfId="46273"/>
    <cellStyle name="Примечание 5 3 2 3 2" xfId="46274"/>
    <cellStyle name="Примечание 5 3 2 3 3" xfId="46275"/>
    <cellStyle name="Примечание 5 3 2 3 4" xfId="46276"/>
    <cellStyle name="Примечание 5 3 2 3 5" xfId="46277"/>
    <cellStyle name="Примечание 5 3 2 3 6" xfId="46278"/>
    <cellStyle name="Примечание 5 3 2 3 7" xfId="46279"/>
    <cellStyle name="Примечание 5 3 2 4" xfId="46280"/>
    <cellStyle name="Примечание 5 3 2 4 2" xfId="46281"/>
    <cellStyle name="Примечание 5 3 2 4 3" xfId="46282"/>
    <cellStyle name="Примечание 5 3 2 4 4" xfId="46283"/>
    <cellStyle name="Примечание 5 3 2 4 5" xfId="46284"/>
    <cellStyle name="Примечание 5 3 2 4 6" xfId="46285"/>
    <cellStyle name="Примечание 5 3 2 4 7" xfId="46286"/>
    <cellStyle name="Примечание 5 3 2 5" xfId="46287"/>
    <cellStyle name="Примечание 5 3 2 6" xfId="46288"/>
    <cellStyle name="Примечание 5 3 2 7" xfId="46289"/>
    <cellStyle name="Примечание 5 3 2 8" xfId="46290"/>
    <cellStyle name="Примечание 5 3 2 9" xfId="46291"/>
    <cellStyle name="Примечание 5 3 3" xfId="46292"/>
    <cellStyle name="Примечание 5 3 3 10" xfId="46293"/>
    <cellStyle name="Примечание 5 3 3 11" xfId="46294"/>
    <cellStyle name="Примечание 5 3 3 12" xfId="46295"/>
    <cellStyle name="Примечание 5 3 3 13" xfId="46296"/>
    <cellStyle name="Примечание 5 3 3 14" xfId="46297"/>
    <cellStyle name="Примечание 5 3 3 2" xfId="46298"/>
    <cellStyle name="Примечание 5 3 3 2 10" xfId="46299"/>
    <cellStyle name="Примечание 5 3 3 2 2" xfId="46300"/>
    <cellStyle name="Примечание 5 3 3 2 2 2" xfId="46301"/>
    <cellStyle name="Примечание 5 3 3 2 2 3" xfId="46302"/>
    <cellStyle name="Примечание 5 3 3 2 2 4" xfId="46303"/>
    <cellStyle name="Примечание 5 3 3 2 2 5" xfId="46304"/>
    <cellStyle name="Примечание 5 3 3 2 2 6" xfId="46305"/>
    <cellStyle name="Примечание 5 3 3 2 2 7" xfId="46306"/>
    <cellStyle name="Примечание 5 3 3 2 3" xfId="46307"/>
    <cellStyle name="Примечание 5 3 3 2 3 2" xfId="46308"/>
    <cellStyle name="Примечание 5 3 3 2 3 3" xfId="46309"/>
    <cellStyle name="Примечание 5 3 3 2 3 4" xfId="46310"/>
    <cellStyle name="Примечание 5 3 3 2 3 5" xfId="46311"/>
    <cellStyle name="Примечание 5 3 3 2 3 6" xfId="46312"/>
    <cellStyle name="Примечание 5 3 3 2 3 7" xfId="46313"/>
    <cellStyle name="Примечание 5 3 3 2 4" xfId="46314"/>
    <cellStyle name="Примечание 5 3 3 2 5" xfId="46315"/>
    <cellStyle name="Примечание 5 3 3 2 6" xfId="46316"/>
    <cellStyle name="Примечание 5 3 3 2 7" xfId="46317"/>
    <cellStyle name="Примечание 5 3 3 2 8" xfId="46318"/>
    <cellStyle name="Примечание 5 3 3 2 9" xfId="46319"/>
    <cellStyle name="Примечание 5 3 3 3" xfId="46320"/>
    <cellStyle name="Примечание 5 3 3 3 2" xfId="46321"/>
    <cellStyle name="Примечание 5 3 3 3 3" xfId="46322"/>
    <cellStyle name="Примечание 5 3 3 3 4" xfId="46323"/>
    <cellStyle name="Примечание 5 3 3 3 5" xfId="46324"/>
    <cellStyle name="Примечание 5 3 3 3 6" xfId="46325"/>
    <cellStyle name="Примечание 5 3 3 3 7" xfId="46326"/>
    <cellStyle name="Примечание 5 3 3 4" xfId="46327"/>
    <cellStyle name="Примечание 5 3 3 4 2" xfId="46328"/>
    <cellStyle name="Примечание 5 3 3 4 3" xfId="46329"/>
    <cellStyle name="Примечание 5 3 3 4 4" xfId="46330"/>
    <cellStyle name="Примечание 5 3 3 4 5" xfId="46331"/>
    <cellStyle name="Примечание 5 3 3 4 6" xfId="46332"/>
    <cellStyle name="Примечание 5 3 3 4 7" xfId="46333"/>
    <cellStyle name="Примечание 5 3 3 5" xfId="46334"/>
    <cellStyle name="Примечание 5 3 3 6" xfId="46335"/>
    <cellStyle name="Примечание 5 3 3 7" xfId="46336"/>
    <cellStyle name="Примечание 5 3 3 8" xfId="46337"/>
    <cellStyle name="Примечание 5 3 3 9" xfId="46338"/>
    <cellStyle name="Примечание 5 3 4" xfId="46339"/>
    <cellStyle name="Примечание 5 3 4 10" xfId="46340"/>
    <cellStyle name="Примечание 5 3 4 11" xfId="46341"/>
    <cellStyle name="Примечание 5 3 4 12" xfId="46342"/>
    <cellStyle name="Примечание 5 3 4 13" xfId="46343"/>
    <cellStyle name="Примечание 5 3 4 14" xfId="46344"/>
    <cellStyle name="Примечание 5 3 4 2" xfId="46345"/>
    <cellStyle name="Примечание 5 3 4 2 10" xfId="46346"/>
    <cellStyle name="Примечание 5 3 4 2 2" xfId="46347"/>
    <cellStyle name="Примечание 5 3 4 2 2 2" xfId="46348"/>
    <cellStyle name="Примечание 5 3 4 2 2 3" xfId="46349"/>
    <cellStyle name="Примечание 5 3 4 2 2 4" xfId="46350"/>
    <cellStyle name="Примечание 5 3 4 2 2 5" xfId="46351"/>
    <cellStyle name="Примечание 5 3 4 2 2 6" xfId="46352"/>
    <cellStyle name="Примечание 5 3 4 2 2 7" xfId="46353"/>
    <cellStyle name="Примечание 5 3 4 2 3" xfId="46354"/>
    <cellStyle name="Примечание 5 3 4 2 3 2" xfId="46355"/>
    <cellStyle name="Примечание 5 3 4 2 3 3" xfId="46356"/>
    <cellStyle name="Примечание 5 3 4 2 3 4" xfId="46357"/>
    <cellStyle name="Примечание 5 3 4 2 3 5" xfId="46358"/>
    <cellStyle name="Примечание 5 3 4 2 3 6" xfId="46359"/>
    <cellStyle name="Примечание 5 3 4 2 3 7" xfId="46360"/>
    <cellStyle name="Примечание 5 3 4 2 4" xfId="46361"/>
    <cellStyle name="Примечание 5 3 4 2 5" xfId="46362"/>
    <cellStyle name="Примечание 5 3 4 2 6" xfId="46363"/>
    <cellStyle name="Примечание 5 3 4 2 7" xfId="46364"/>
    <cellStyle name="Примечание 5 3 4 2 8" xfId="46365"/>
    <cellStyle name="Примечание 5 3 4 2 9" xfId="46366"/>
    <cellStyle name="Примечание 5 3 4 3" xfId="46367"/>
    <cellStyle name="Примечание 5 3 4 3 2" xfId="46368"/>
    <cellStyle name="Примечание 5 3 4 3 3" xfId="46369"/>
    <cellStyle name="Примечание 5 3 4 3 4" xfId="46370"/>
    <cellStyle name="Примечание 5 3 4 3 5" xfId="46371"/>
    <cellStyle name="Примечание 5 3 4 3 6" xfId="46372"/>
    <cellStyle name="Примечание 5 3 4 3 7" xfId="46373"/>
    <cellStyle name="Примечание 5 3 4 4" xfId="46374"/>
    <cellStyle name="Примечание 5 3 4 4 2" xfId="46375"/>
    <cellStyle name="Примечание 5 3 4 4 3" xfId="46376"/>
    <cellStyle name="Примечание 5 3 4 4 4" xfId="46377"/>
    <cellStyle name="Примечание 5 3 4 4 5" xfId="46378"/>
    <cellStyle name="Примечание 5 3 4 4 6" xfId="46379"/>
    <cellStyle name="Примечание 5 3 4 4 7" xfId="46380"/>
    <cellStyle name="Примечание 5 3 4 5" xfId="46381"/>
    <cellStyle name="Примечание 5 3 4 6" xfId="46382"/>
    <cellStyle name="Примечание 5 3 4 7" xfId="46383"/>
    <cellStyle name="Примечание 5 3 4 8" xfId="46384"/>
    <cellStyle name="Примечание 5 3 4 9" xfId="46385"/>
    <cellStyle name="Примечание 5 3 5" xfId="46386"/>
    <cellStyle name="Примечание 5 3 5 10" xfId="46387"/>
    <cellStyle name="Примечание 5 3 5 11" xfId="46388"/>
    <cellStyle name="Примечание 5 3 5 12" xfId="46389"/>
    <cellStyle name="Примечание 5 3 5 13" xfId="46390"/>
    <cellStyle name="Примечание 5 3 5 14" xfId="46391"/>
    <cellStyle name="Примечание 5 3 5 2" xfId="46392"/>
    <cellStyle name="Примечание 5 3 5 2 10" xfId="46393"/>
    <cellStyle name="Примечание 5 3 5 2 2" xfId="46394"/>
    <cellStyle name="Примечание 5 3 5 2 2 2" xfId="46395"/>
    <cellStyle name="Примечание 5 3 5 2 2 3" xfId="46396"/>
    <cellStyle name="Примечание 5 3 5 2 2 4" xfId="46397"/>
    <cellStyle name="Примечание 5 3 5 2 2 5" xfId="46398"/>
    <cellStyle name="Примечание 5 3 5 2 2 6" xfId="46399"/>
    <cellStyle name="Примечание 5 3 5 2 2 7" xfId="46400"/>
    <cellStyle name="Примечание 5 3 5 2 3" xfId="46401"/>
    <cellStyle name="Примечание 5 3 5 2 3 2" xfId="46402"/>
    <cellStyle name="Примечание 5 3 5 2 3 3" xfId="46403"/>
    <cellStyle name="Примечание 5 3 5 2 3 4" xfId="46404"/>
    <cellStyle name="Примечание 5 3 5 2 3 5" xfId="46405"/>
    <cellStyle name="Примечание 5 3 5 2 3 6" xfId="46406"/>
    <cellStyle name="Примечание 5 3 5 2 3 7" xfId="46407"/>
    <cellStyle name="Примечание 5 3 5 2 4" xfId="46408"/>
    <cellStyle name="Примечание 5 3 5 2 5" xfId="46409"/>
    <cellStyle name="Примечание 5 3 5 2 6" xfId="46410"/>
    <cellStyle name="Примечание 5 3 5 2 7" xfId="46411"/>
    <cellStyle name="Примечание 5 3 5 2 8" xfId="46412"/>
    <cellStyle name="Примечание 5 3 5 2 9" xfId="46413"/>
    <cellStyle name="Примечание 5 3 5 3" xfId="46414"/>
    <cellStyle name="Примечание 5 3 5 3 2" xfId="46415"/>
    <cellStyle name="Примечание 5 3 5 3 3" xfId="46416"/>
    <cellStyle name="Примечание 5 3 5 3 4" xfId="46417"/>
    <cellStyle name="Примечание 5 3 5 3 5" xfId="46418"/>
    <cellStyle name="Примечание 5 3 5 3 6" xfId="46419"/>
    <cellStyle name="Примечание 5 3 5 3 7" xfId="46420"/>
    <cellStyle name="Примечание 5 3 5 4" xfId="46421"/>
    <cellStyle name="Примечание 5 3 5 4 2" xfId="46422"/>
    <cellStyle name="Примечание 5 3 5 4 3" xfId="46423"/>
    <cellStyle name="Примечание 5 3 5 4 4" xfId="46424"/>
    <cellStyle name="Примечание 5 3 5 4 5" xfId="46425"/>
    <cellStyle name="Примечание 5 3 5 4 6" xfId="46426"/>
    <cellStyle name="Примечание 5 3 5 4 7" xfId="46427"/>
    <cellStyle name="Примечание 5 3 5 5" xfId="46428"/>
    <cellStyle name="Примечание 5 3 5 6" xfId="46429"/>
    <cellStyle name="Примечание 5 3 5 7" xfId="46430"/>
    <cellStyle name="Примечание 5 3 5 8" xfId="46431"/>
    <cellStyle name="Примечание 5 3 5 9" xfId="46432"/>
    <cellStyle name="Примечание 5 3 6" xfId="46433"/>
    <cellStyle name="Примечание 5 3 6 10" xfId="46434"/>
    <cellStyle name="Примечание 5 3 6 2" xfId="46435"/>
    <cellStyle name="Примечание 5 3 6 2 2" xfId="46436"/>
    <cellStyle name="Примечание 5 3 6 2 3" xfId="46437"/>
    <cellStyle name="Примечание 5 3 6 2 4" xfId="46438"/>
    <cellStyle name="Примечание 5 3 6 2 5" xfId="46439"/>
    <cellStyle name="Примечание 5 3 6 2 6" xfId="46440"/>
    <cellStyle name="Примечание 5 3 6 2 7" xfId="46441"/>
    <cellStyle name="Примечание 5 3 6 3" xfId="46442"/>
    <cellStyle name="Примечание 5 3 6 3 2" xfId="46443"/>
    <cellStyle name="Примечание 5 3 6 3 3" xfId="46444"/>
    <cellStyle name="Примечание 5 3 6 3 4" xfId="46445"/>
    <cellStyle name="Примечание 5 3 6 3 5" xfId="46446"/>
    <cellStyle name="Примечание 5 3 6 3 6" xfId="46447"/>
    <cellStyle name="Примечание 5 3 6 3 7" xfId="46448"/>
    <cellStyle name="Примечание 5 3 6 4" xfId="46449"/>
    <cellStyle name="Примечание 5 3 6 5" xfId="46450"/>
    <cellStyle name="Примечание 5 3 6 6" xfId="46451"/>
    <cellStyle name="Примечание 5 3 6 7" xfId="46452"/>
    <cellStyle name="Примечание 5 3 6 8" xfId="46453"/>
    <cellStyle name="Примечание 5 3 6 9" xfId="46454"/>
    <cellStyle name="Примечание 5 3 7" xfId="46455"/>
    <cellStyle name="Примечание 5 3 7 2" xfId="46456"/>
    <cellStyle name="Примечание 5 3 7 3" xfId="46457"/>
    <cellStyle name="Примечание 5 3 7 4" xfId="46458"/>
    <cellStyle name="Примечание 5 3 7 5" xfId="46459"/>
    <cellStyle name="Примечание 5 3 7 6" xfId="46460"/>
    <cellStyle name="Примечание 5 3 7 7" xfId="46461"/>
    <cellStyle name="Примечание 5 3 8" xfId="46462"/>
    <cellStyle name="Примечание 5 3 8 2" xfId="46463"/>
    <cellStyle name="Примечание 5 3 8 3" xfId="46464"/>
    <cellStyle name="Примечание 5 3 8 4" xfId="46465"/>
    <cellStyle name="Примечание 5 3 8 5" xfId="46466"/>
    <cellStyle name="Примечание 5 3 8 6" xfId="46467"/>
    <cellStyle name="Примечание 5 3 8 7" xfId="46468"/>
    <cellStyle name="Примечание 5 3 9" xfId="46469"/>
    <cellStyle name="Примечание 5 4" xfId="46470"/>
    <cellStyle name="Примечание 5 4 10" xfId="46471"/>
    <cellStyle name="Примечание 5 4 11" xfId="46472"/>
    <cellStyle name="Примечание 5 4 12" xfId="46473"/>
    <cellStyle name="Примечание 5 4 13" xfId="46474"/>
    <cellStyle name="Примечание 5 4 14" xfId="46475"/>
    <cellStyle name="Примечание 5 4 15" xfId="46476"/>
    <cellStyle name="Примечание 5 4 16" xfId="46477"/>
    <cellStyle name="Примечание 5 4 2" xfId="46478"/>
    <cellStyle name="Примечание 5 4 2 10" xfId="46479"/>
    <cellStyle name="Примечание 5 4 2 11" xfId="46480"/>
    <cellStyle name="Примечание 5 4 2 12" xfId="46481"/>
    <cellStyle name="Примечание 5 4 2 13" xfId="46482"/>
    <cellStyle name="Примечание 5 4 2 14" xfId="46483"/>
    <cellStyle name="Примечание 5 4 2 2" xfId="46484"/>
    <cellStyle name="Примечание 5 4 2 2 10" xfId="46485"/>
    <cellStyle name="Примечание 5 4 2 2 2" xfId="46486"/>
    <cellStyle name="Примечание 5 4 2 2 2 2" xfId="46487"/>
    <cellStyle name="Примечание 5 4 2 2 2 3" xfId="46488"/>
    <cellStyle name="Примечание 5 4 2 2 2 4" xfId="46489"/>
    <cellStyle name="Примечание 5 4 2 2 2 5" xfId="46490"/>
    <cellStyle name="Примечание 5 4 2 2 2 6" xfId="46491"/>
    <cellStyle name="Примечание 5 4 2 2 2 7" xfId="46492"/>
    <cellStyle name="Примечание 5 4 2 2 3" xfId="46493"/>
    <cellStyle name="Примечание 5 4 2 2 3 2" xfId="46494"/>
    <cellStyle name="Примечание 5 4 2 2 3 3" xfId="46495"/>
    <cellStyle name="Примечание 5 4 2 2 3 4" xfId="46496"/>
    <cellStyle name="Примечание 5 4 2 2 3 5" xfId="46497"/>
    <cellStyle name="Примечание 5 4 2 2 3 6" xfId="46498"/>
    <cellStyle name="Примечание 5 4 2 2 3 7" xfId="46499"/>
    <cellStyle name="Примечание 5 4 2 2 4" xfId="46500"/>
    <cellStyle name="Примечание 5 4 2 2 5" xfId="46501"/>
    <cellStyle name="Примечание 5 4 2 2 6" xfId="46502"/>
    <cellStyle name="Примечание 5 4 2 2 7" xfId="46503"/>
    <cellStyle name="Примечание 5 4 2 2 8" xfId="46504"/>
    <cellStyle name="Примечание 5 4 2 2 9" xfId="46505"/>
    <cellStyle name="Примечание 5 4 2 3" xfId="46506"/>
    <cellStyle name="Примечание 5 4 2 3 2" xfId="46507"/>
    <cellStyle name="Примечание 5 4 2 3 3" xfId="46508"/>
    <cellStyle name="Примечание 5 4 2 3 4" xfId="46509"/>
    <cellStyle name="Примечание 5 4 2 3 5" xfId="46510"/>
    <cellStyle name="Примечание 5 4 2 3 6" xfId="46511"/>
    <cellStyle name="Примечание 5 4 2 3 7" xfId="46512"/>
    <cellStyle name="Примечание 5 4 2 4" xfId="46513"/>
    <cellStyle name="Примечание 5 4 2 4 2" xfId="46514"/>
    <cellStyle name="Примечание 5 4 2 4 3" xfId="46515"/>
    <cellStyle name="Примечание 5 4 2 4 4" xfId="46516"/>
    <cellStyle name="Примечание 5 4 2 4 5" xfId="46517"/>
    <cellStyle name="Примечание 5 4 2 4 6" xfId="46518"/>
    <cellStyle name="Примечание 5 4 2 4 7" xfId="46519"/>
    <cellStyle name="Примечание 5 4 2 5" xfId="46520"/>
    <cellStyle name="Примечание 5 4 2 6" xfId="46521"/>
    <cellStyle name="Примечание 5 4 2 7" xfId="46522"/>
    <cellStyle name="Примечание 5 4 2 8" xfId="46523"/>
    <cellStyle name="Примечание 5 4 2 9" xfId="46524"/>
    <cellStyle name="Примечание 5 4 3" xfId="46525"/>
    <cellStyle name="Примечание 5 4 3 10" xfId="46526"/>
    <cellStyle name="Примечание 5 4 3 11" xfId="46527"/>
    <cellStyle name="Примечание 5 4 3 12" xfId="46528"/>
    <cellStyle name="Примечание 5 4 3 13" xfId="46529"/>
    <cellStyle name="Примечание 5 4 3 14" xfId="46530"/>
    <cellStyle name="Примечание 5 4 3 2" xfId="46531"/>
    <cellStyle name="Примечание 5 4 3 2 10" xfId="46532"/>
    <cellStyle name="Примечание 5 4 3 2 2" xfId="46533"/>
    <cellStyle name="Примечание 5 4 3 2 2 2" xfId="46534"/>
    <cellStyle name="Примечание 5 4 3 2 2 3" xfId="46535"/>
    <cellStyle name="Примечание 5 4 3 2 2 4" xfId="46536"/>
    <cellStyle name="Примечание 5 4 3 2 2 5" xfId="46537"/>
    <cellStyle name="Примечание 5 4 3 2 2 6" xfId="46538"/>
    <cellStyle name="Примечание 5 4 3 2 2 7" xfId="46539"/>
    <cellStyle name="Примечание 5 4 3 2 3" xfId="46540"/>
    <cellStyle name="Примечание 5 4 3 2 3 2" xfId="46541"/>
    <cellStyle name="Примечание 5 4 3 2 3 3" xfId="46542"/>
    <cellStyle name="Примечание 5 4 3 2 3 4" xfId="46543"/>
    <cellStyle name="Примечание 5 4 3 2 3 5" xfId="46544"/>
    <cellStyle name="Примечание 5 4 3 2 3 6" xfId="46545"/>
    <cellStyle name="Примечание 5 4 3 2 3 7" xfId="46546"/>
    <cellStyle name="Примечание 5 4 3 2 4" xfId="46547"/>
    <cellStyle name="Примечание 5 4 3 2 5" xfId="46548"/>
    <cellStyle name="Примечание 5 4 3 2 6" xfId="46549"/>
    <cellStyle name="Примечание 5 4 3 2 7" xfId="46550"/>
    <cellStyle name="Примечание 5 4 3 2 8" xfId="46551"/>
    <cellStyle name="Примечание 5 4 3 2 9" xfId="46552"/>
    <cellStyle name="Примечание 5 4 3 3" xfId="46553"/>
    <cellStyle name="Примечание 5 4 3 3 2" xfId="46554"/>
    <cellStyle name="Примечание 5 4 3 3 3" xfId="46555"/>
    <cellStyle name="Примечание 5 4 3 3 4" xfId="46556"/>
    <cellStyle name="Примечание 5 4 3 3 5" xfId="46557"/>
    <cellStyle name="Примечание 5 4 3 3 6" xfId="46558"/>
    <cellStyle name="Примечание 5 4 3 3 7" xfId="46559"/>
    <cellStyle name="Примечание 5 4 3 4" xfId="46560"/>
    <cellStyle name="Примечание 5 4 3 4 2" xfId="46561"/>
    <cellStyle name="Примечание 5 4 3 4 3" xfId="46562"/>
    <cellStyle name="Примечание 5 4 3 4 4" xfId="46563"/>
    <cellStyle name="Примечание 5 4 3 4 5" xfId="46564"/>
    <cellStyle name="Примечание 5 4 3 4 6" xfId="46565"/>
    <cellStyle name="Примечание 5 4 3 4 7" xfId="46566"/>
    <cellStyle name="Примечание 5 4 3 5" xfId="46567"/>
    <cellStyle name="Примечание 5 4 3 6" xfId="46568"/>
    <cellStyle name="Примечание 5 4 3 7" xfId="46569"/>
    <cellStyle name="Примечание 5 4 3 8" xfId="46570"/>
    <cellStyle name="Примечание 5 4 3 9" xfId="46571"/>
    <cellStyle name="Примечание 5 4 4" xfId="46572"/>
    <cellStyle name="Примечание 5 4 4 10" xfId="46573"/>
    <cellStyle name="Примечание 5 4 4 11" xfId="46574"/>
    <cellStyle name="Примечание 5 4 4 12" xfId="46575"/>
    <cellStyle name="Примечание 5 4 4 13" xfId="46576"/>
    <cellStyle name="Примечание 5 4 4 14" xfId="46577"/>
    <cellStyle name="Примечание 5 4 4 2" xfId="46578"/>
    <cellStyle name="Примечание 5 4 4 2 10" xfId="46579"/>
    <cellStyle name="Примечание 5 4 4 2 2" xfId="46580"/>
    <cellStyle name="Примечание 5 4 4 2 2 2" xfId="46581"/>
    <cellStyle name="Примечание 5 4 4 2 2 3" xfId="46582"/>
    <cellStyle name="Примечание 5 4 4 2 2 4" xfId="46583"/>
    <cellStyle name="Примечание 5 4 4 2 2 5" xfId="46584"/>
    <cellStyle name="Примечание 5 4 4 2 2 6" xfId="46585"/>
    <cellStyle name="Примечание 5 4 4 2 2 7" xfId="46586"/>
    <cellStyle name="Примечание 5 4 4 2 3" xfId="46587"/>
    <cellStyle name="Примечание 5 4 4 2 3 2" xfId="46588"/>
    <cellStyle name="Примечание 5 4 4 2 3 3" xfId="46589"/>
    <cellStyle name="Примечание 5 4 4 2 3 4" xfId="46590"/>
    <cellStyle name="Примечание 5 4 4 2 3 5" xfId="46591"/>
    <cellStyle name="Примечание 5 4 4 2 3 6" xfId="46592"/>
    <cellStyle name="Примечание 5 4 4 2 3 7" xfId="46593"/>
    <cellStyle name="Примечание 5 4 4 2 4" xfId="46594"/>
    <cellStyle name="Примечание 5 4 4 2 5" xfId="46595"/>
    <cellStyle name="Примечание 5 4 4 2 6" xfId="46596"/>
    <cellStyle name="Примечание 5 4 4 2 7" xfId="46597"/>
    <cellStyle name="Примечание 5 4 4 2 8" xfId="46598"/>
    <cellStyle name="Примечание 5 4 4 2 9" xfId="46599"/>
    <cellStyle name="Примечание 5 4 4 3" xfId="46600"/>
    <cellStyle name="Примечание 5 4 4 3 2" xfId="46601"/>
    <cellStyle name="Примечание 5 4 4 3 3" xfId="46602"/>
    <cellStyle name="Примечание 5 4 4 3 4" xfId="46603"/>
    <cellStyle name="Примечание 5 4 4 3 5" xfId="46604"/>
    <cellStyle name="Примечание 5 4 4 3 6" xfId="46605"/>
    <cellStyle name="Примечание 5 4 4 3 7" xfId="46606"/>
    <cellStyle name="Примечание 5 4 4 4" xfId="46607"/>
    <cellStyle name="Примечание 5 4 4 4 2" xfId="46608"/>
    <cellStyle name="Примечание 5 4 4 4 3" xfId="46609"/>
    <cellStyle name="Примечание 5 4 4 4 4" xfId="46610"/>
    <cellStyle name="Примечание 5 4 4 4 5" xfId="46611"/>
    <cellStyle name="Примечание 5 4 4 4 6" xfId="46612"/>
    <cellStyle name="Примечание 5 4 4 4 7" xfId="46613"/>
    <cellStyle name="Примечание 5 4 4 5" xfId="46614"/>
    <cellStyle name="Примечание 5 4 4 6" xfId="46615"/>
    <cellStyle name="Примечание 5 4 4 7" xfId="46616"/>
    <cellStyle name="Примечание 5 4 4 8" xfId="46617"/>
    <cellStyle name="Примечание 5 4 4 9" xfId="46618"/>
    <cellStyle name="Примечание 5 4 5" xfId="46619"/>
    <cellStyle name="Примечание 5 4 5 10" xfId="46620"/>
    <cellStyle name="Примечание 5 4 5 11" xfId="46621"/>
    <cellStyle name="Примечание 5 4 5 12" xfId="46622"/>
    <cellStyle name="Примечание 5 4 5 13" xfId="46623"/>
    <cellStyle name="Примечание 5 4 5 14" xfId="46624"/>
    <cellStyle name="Примечание 5 4 5 2" xfId="46625"/>
    <cellStyle name="Примечание 5 4 5 2 10" xfId="46626"/>
    <cellStyle name="Примечание 5 4 5 2 2" xfId="46627"/>
    <cellStyle name="Примечание 5 4 5 2 2 2" xfId="46628"/>
    <cellStyle name="Примечание 5 4 5 2 2 3" xfId="46629"/>
    <cellStyle name="Примечание 5 4 5 2 2 4" xfId="46630"/>
    <cellStyle name="Примечание 5 4 5 2 2 5" xfId="46631"/>
    <cellStyle name="Примечание 5 4 5 2 2 6" xfId="46632"/>
    <cellStyle name="Примечание 5 4 5 2 2 7" xfId="46633"/>
    <cellStyle name="Примечание 5 4 5 2 3" xfId="46634"/>
    <cellStyle name="Примечание 5 4 5 2 3 2" xfId="46635"/>
    <cellStyle name="Примечание 5 4 5 2 3 3" xfId="46636"/>
    <cellStyle name="Примечание 5 4 5 2 3 4" xfId="46637"/>
    <cellStyle name="Примечание 5 4 5 2 3 5" xfId="46638"/>
    <cellStyle name="Примечание 5 4 5 2 3 6" xfId="46639"/>
    <cellStyle name="Примечание 5 4 5 2 3 7" xfId="46640"/>
    <cellStyle name="Примечание 5 4 5 2 4" xfId="46641"/>
    <cellStyle name="Примечание 5 4 5 2 5" xfId="46642"/>
    <cellStyle name="Примечание 5 4 5 2 6" xfId="46643"/>
    <cellStyle name="Примечание 5 4 5 2 7" xfId="46644"/>
    <cellStyle name="Примечание 5 4 5 2 8" xfId="46645"/>
    <cellStyle name="Примечание 5 4 5 2 9" xfId="46646"/>
    <cellStyle name="Примечание 5 4 5 3" xfId="46647"/>
    <cellStyle name="Примечание 5 4 5 3 2" xfId="46648"/>
    <cellStyle name="Примечание 5 4 5 3 3" xfId="46649"/>
    <cellStyle name="Примечание 5 4 5 3 4" xfId="46650"/>
    <cellStyle name="Примечание 5 4 5 3 5" xfId="46651"/>
    <cellStyle name="Примечание 5 4 5 3 6" xfId="46652"/>
    <cellStyle name="Примечание 5 4 5 3 7" xfId="46653"/>
    <cellStyle name="Примечание 5 4 5 4" xfId="46654"/>
    <cellStyle name="Примечание 5 4 5 4 2" xfId="46655"/>
    <cellStyle name="Примечание 5 4 5 4 3" xfId="46656"/>
    <cellStyle name="Примечание 5 4 5 4 4" xfId="46657"/>
    <cellStyle name="Примечание 5 4 5 4 5" xfId="46658"/>
    <cellStyle name="Примечание 5 4 5 4 6" xfId="46659"/>
    <cellStyle name="Примечание 5 4 5 4 7" xfId="46660"/>
    <cellStyle name="Примечание 5 4 5 5" xfId="46661"/>
    <cellStyle name="Примечание 5 4 5 6" xfId="46662"/>
    <cellStyle name="Примечание 5 4 5 7" xfId="46663"/>
    <cellStyle name="Примечание 5 4 5 8" xfId="46664"/>
    <cellStyle name="Примечание 5 4 5 9" xfId="46665"/>
    <cellStyle name="Примечание 5 4 6" xfId="46666"/>
    <cellStyle name="Примечание 5 4 6 10" xfId="46667"/>
    <cellStyle name="Примечание 5 4 6 2" xfId="46668"/>
    <cellStyle name="Примечание 5 4 6 2 2" xfId="46669"/>
    <cellStyle name="Примечание 5 4 6 2 3" xfId="46670"/>
    <cellStyle name="Примечание 5 4 6 2 4" xfId="46671"/>
    <cellStyle name="Примечание 5 4 6 2 5" xfId="46672"/>
    <cellStyle name="Примечание 5 4 6 2 6" xfId="46673"/>
    <cellStyle name="Примечание 5 4 6 2 7" xfId="46674"/>
    <cellStyle name="Примечание 5 4 6 3" xfId="46675"/>
    <cellStyle name="Примечание 5 4 6 3 2" xfId="46676"/>
    <cellStyle name="Примечание 5 4 6 3 3" xfId="46677"/>
    <cellStyle name="Примечание 5 4 6 3 4" xfId="46678"/>
    <cellStyle name="Примечание 5 4 6 3 5" xfId="46679"/>
    <cellStyle name="Примечание 5 4 6 3 6" xfId="46680"/>
    <cellStyle name="Примечание 5 4 6 3 7" xfId="46681"/>
    <cellStyle name="Примечание 5 4 6 4" xfId="46682"/>
    <cellStyle name="Примечание 5 4 6 5" xfId="46683"/>
    <cellStyle name="Примечание 5 4 6 6" xfId="46684"/>
    <cellStyle name="Примечание 5 4 6 7" xfId="46685"/>
    <cellStyle name="Примечание 5 4 6 8" xfId="46686"/>
    <cellStyle name="Примечание 5 4 6 9" xfId="46687"/>
    <cellStyle name="Примечание 5 4 7" xfId="46688"/>
    <cellStyle name="Примечание 5 4 7 2" xfId="46689"/>
    <cellStyle name="Примечание 5 4 7 3" xfId="46690"/>
    <cellStyle name="Примечание 5 4 7 4" xfId="46691"/>
    <cellStyle name="Примечание 5 4 7 5" xfId="46692"/>
    <cellStyle name="Примечание 5 4 7 6" xfId="46693"/>
    <cellStyle name="Примечание 5 4 7 7" xfId="46694"/>
    <cellStyle name="Примечание 5 4 8" xfId="46695"/>
    <cellStyle name="Примечание 5 4 8 2" xfId="46696"/>
    <cellStyle name="Примечание 5 4 8 3" xfId="46697"/>
    <cellStyle name="Примечание 5 4 8 4" xfId="46698"/>
    <cellStyle name="Примечание 5 4 8 5" xfId="46699"/>
    <cellStyle name="Примечание 5 4 8 6" xfId="46700"/>
    <cellStyle name="Примечание 5 4 8 7" xfId="46701"/>
    <cellStyle name="Примечание 5 4 9" xfId="46702"/>
    <cellStyle name="Примечание 5 5" xfId="46703"/>
    <cellStyle name="Примечание 5 5 10" xfId="46704"/>
    <cellStyle name="Примечание 5 5 11" xfId="46705"/>
    <cellStyle name="Примечание 5 5 12" xfId="46706"/>
    <cellStyle name="Примечание 5 5 13" xfId="46707"/>
    <cellStyle name="Примечание 5 5 14" xfId="46708"/>
    <cellStyle name="Примечание 5 5 15" xfId="46709"/>
    <cellStyle name="Примечание 5 5 2" xfId="46710"/>
    <cellStyle name="Примечание 5 5 2 10" xfId="46711"/>
    <cellStyle name="Примечание 5 5 2 2" xfId="46712"/>
    <cellStyle name="Примечание 5 5 2 2 2" xfId="46713"/>
    <cellStyle name="Примечание 5 5 2 2 3" xfId="46714"/>
    <cellStyle name="Примечание 5 5 2 2 4" xfId="46715"/>
    <cellStyle name="Примечание 5 5 2 2 5" xfId="46716"/>
    <cellStyle name="Примечание 5 5 2 2 6" xfId="46717"/>
    <cellStyle name="Примечание 5 5 2 2 7" xfId="46718"/>
    <cellStyle name="Примечание 5 5 2 3" xfId="46719"/>
    <cellStyle name="Примечание 5 5 2 3 2" xfId="46720"/>
    <cellStyle name="Примечание 5 5 2 3 3" xfId="46721"/>
    <cellStyle name="Примечание 5 5 2 3 4" xfId="46722"/>
    <cellStyle name="Примечание 5 5 2 3 5" xfId="46723"/>
    <cellStyle name="Примечание 5 5 2 3 6" xfId="46724"/>
    <cellStyle name="Примечание 5 5 2 3 7" xfId="46725"/>
    <cellStyle name="Примечание 5 5 2 4" xfId="46726"/>
    <cellStyle name="Примечание 5 5 2 5" xfId="46727"/>
    <cellStyle name="Примечание 5 5 2 6" xfId="46728"/>
    <cellStyle name="Примечание 5 5 2 7" xfId="46729"/>
    <cellStyle name="Примечание 5 5 2 8" xfId="46730"/>
    <cellStyle name="Примечание 5 5 2 9" xfId="46731"/>
    <cellStyle name="Примечание 5 5 3" xfId="46732"/>
    <cellStyle name="Примечание 5 5 3 2" xfId="46733"/>
    <cellStyle name="Примечание 5 5 3 3" xfId="46734"/>
    <cellStyle name="Примечание 5 5 3 4" xfId="46735"/>
    <cellStyle name="Примечание 5 5 3 5" xfId="46736"/>
    <cellStyle name="Примечание 5 5 3 6" xfId="46737"/>
    <cellStyle name="Примечание 5 5 3 7" xfId="46738"/>
    <cellStyle name="Примечание 5 5 4" xfId="46739"/>
    <cellStyle name="Примечание 5 5 4 2" xfId="46740"/>
    <cellStyle name="Примечание 5 5 4 3" xfId="46741"/>
    <cellStyle name="Примечание 5 5 4 4" xfId="46742"/>
    <cellStyle name="Примечание 5 5 4 5" xfId="46743"/>
    <cellStyle name="Примечание 5 5 4 6" xfId="46744"/>
    <cellStyle name="Примечание 5 5 4 7" xfId="46745"/>
    <cellStyle name="Примечание 5 5 5" xfId="46746"/>
    <cellStyle name="Примечание 5 5 6" xfId="46747"/>
    <cellStyle name="Примечание 5 5 7" xfId="46748"/>
    <cellStyle name="Примечание 5 5 8" xfId="46749"/>
    <cellStyle name="Примечание 5 5 9" xfId="46750"/>
    <cellStyle name="Примечание 5 6" xfId="46751"/>
    <cellStyle name="Примечание 5 6 10" xfId="46752"/>
    <cellStyle name="Примечание 5 6 2" xfId="46753"/>
    <cellStyle name="Примечание 5 6 2 2" xfId="46754"/>
    <cellStyle name="Примечание 5 6 2 3" xfId="46755"/>
    <cellStyle name="Примечание 5 6 2 4" xfId="46756"/>
    <cellStyle name="Примечание 5 6 2 5" xfId="46757"/>
    <cellStyle name="Примечание 5 6 2 6" xfId="46758"/>
    <cellStyle name="Примечание 5 6 2 7" xfId="46759"/>
    <cellStyle name="Примечание 5 6 3" xfId="46760"/>
    <cellStyle name="Примечание 5 6 3 2" xfId="46761"/>
    <cellStyle name="Примечание 5 6 3 3" xfId="46762"/>
    <cellStyle name="Примечание 5 6 3 4" xfId="46763"/>
    <cellStyle name="Примечание 5 6 3 5" xfId="46764"/>
    <cellStyle name="Примечание 5 6 3 6" xfId="46765"/>
    <cellStyle name="Примечание 5 6 3 7" xfId="46766"/>
    <cellStyle name="Примечание 5 6 4" xfId="46767"/>
    <cellStyle name="Примечание 5 6 5" xfId="46768"/>
    <cellStyle name="Примечание 5 6 6" xfId="46769"/>
    <cellStyle name="Примечание 5 6 7" xfId="46770"/>
    <cellStyle name="Примечание 5 6 8" xfId="46771"/>
    <cellStyle name="Примечание 5 6 9" xfId="46772"/>
    <cellStyle name="Примечание 5 7" xfId="46773"/>
    <cellStyle name="Примечание 5 8" xfId="46774"/>
    <cellStyle name="Примечание 5 9" xfId="46775"/>
    <cellStyle name="Примечание 6" xfId="46776"/>
    <cellStyle name="Примечание 6 10" xfId="46777"/>
    <cellStyle name="Примечание 6 2" xfId="46778"/>
    <cellStyle name="Примечание 6 2 2" xfId="46779"/>
    <cellStyle name="Примечание 6 2 3" xfId="46780"/>
    <cellStyle name="Примечание 6 2 4" xfId="46781"/>
    <cellStyle name="Примечание 6 2 5" xfId="46782"/>
    <cellStyle name="Примечание 6 2 6" xfId="46783"/>
    <cellStyle name="Примечание 6 2 7" xfId="46784"/>
    <cellStyle name="Примечание 6 3" xfId="46785"/>
    <cellStyle name="Примечание 6 3 2" xfId="46786"/>
    <cellStyle name="Примечание 6 3 3" xfId="46787"/>
    <cellStyle name="Примечание 6 3 4" xfId="46788"/>
    <cellStyle name="Примечание 6 3 5" xfId="46789"/>
    <cellStyle name="Примечание 6 3 6" xfId="46790"/>
    <cellStyle name="Примечание 6 3 7" xfId="46791"/>
    <cellStyle name="Примечание 6 4" xfId="46792"/>
    <cellStyle name="Примечание 6 5" xfId="46793"/>
    <cellStyle name="Примечание 6 6" xfId="46794"/>
    <cellStyle name="Примечание 6 7" xfId="46795"/>
    <cellStyle name="Примечание 6 8" xfId="46796"/>
    <cellStyle name="Примечание 6 9" xfId="46797"/>
    <cellStyle name="Примечание 7" xfId="46798"/>
    <cellStyle name="Примечание 7 10" xfId="46799"/>
    <cellStyle name="Примечание 7 2" xfId="46800"/>
    <cellStyle name="Примечание 7 2 2" xfId="46801"/>
    <cellStyle name="Примечание 7 2 3" xfId="46802"/>
    <cellStyle name="Примечание 7 2 4" xfId="46803"/>
    <cellStyle name="Примечание 7 2 5" xfId="46804"/>
    <cellStyle name="Примечание 7 2 6" xfId="46805"/>
    <cellStyle name="Примечание 7 2 7" xfId="46806"/>
    <cellStyle name="Примечание 7 3" xfId="46807"/>
    <cellStyle name="Примечание 7 3 2" xfId="46808"/>
    <cellStyle name="Примечание 7 3 3" xfId="46809"/>
    <cellStyle name="Примечание 7 3 4" xfId="46810"/>
    <cellStyle name="Примечание 7 3 5" xfId="46811"/>
    <cellStyle name="Примечание 7 3 6" xfId="46812"/>
    <cellStyle name="Примечание 7 3 7" xfId="46813"/>
    <cellStyle name="Примечание 7 4" xfId="46814"/>
    <cellStyle name="Примечание 7 5" xfId="46815"/>
    <cellStyle name="Примечание 7 6" xfId="46816"/>
    <cellStyle name="Примечание 7 7" xfId="46817"/>
    <cellStyle name="Примечание 7 8" xfId="46818"/>
    <cellStyle name="Примечание 7 9" xfId="46819"/>
    <cellStyle name="Примечание 8" xfId="46820"/>
    <cellStyle name="Примечание 8 10" xfId="46821"/>
    <cellStyle name="Примечание 8 2" xfId="46822"/>
    <cellStyle name="Примечание 8 2 2" xfId="46823"/>
    <cellStyle name="Примечание 8 2 3" xfId="46824"/>
    <cellStyle name="Примечание 8 2 4" xfId="46825"/>
    <cellStyle name="Примечание 8 2 5" xfId="46826"/>
    <cellStyle name="Примечание 8 2 6" xfId="46827"/>
    <cellStyle name="Примечание 8 2 7" xfId="46828"/>
    <cellStyle name="Примечание 8 3" xfId="46829"/>
    <cellStyle name="Примечание 8 3 2" xfId="46830"/>
    <cellStyle name="Примечание 8 3 3" xfId="46831"/>
    <cellStyle name="Примечание 8 3 4" xfId="46832"/>
    <cellStyle name="Примечание 8 3 5" xfId="46833"/>
    <cellStyle name="Примечание 8 3 6" xfId="46834"/>
    <cellStyle name="Примечание 8 3 7" xfId="46835"/>
    <cellStyle name="Примечание 8 4" xfId="46836"/>
    <cellStyle name="Примечание 8 5" xfId="46837"/>
    <cellStyle name="Примечание 8 6" xfId="46838"/>
    <cellStyle name="Примечание 8 7" xfId="46839"/>
    <cellStyle name="Примечание 8 8" xfId="46840"/>
    <cellStyle name="Примечание 8 9" xfId="46841"/>
    <cellStyle name="Примечание 9" xfId="46842"/>
    <cellStyle name="Примечание 9 10" xfId="46843"/>
    <cellStyle name="Примечание 9 2" xfId="46844"/>
    <cellStyle name="Примечание 9 2 2" xfId="46845"/>
    <cellStyle name="Примечание 9 2 3" xfId="46846"/>
    <cellStyle name="Примечание 9 2 4" xfId="46847"/>
    <cellStyle name="Примечание 9 2 5" xfId="46848"/>
    <cellStyle name="Примечание 9 2 6" xfId="46849"/>
    <cellStyle name="Примечание 9 2 7" xfId="46850"/>
    <cellStyle name="Примечание 9 3" xfId="46851"/>
    <cellStyle name="Примечание 9 3 2" xfId="46852"/>
    <cellStyle name="Примечание 9 3 3" xfId="46853"/>
    <cellStyle name="Примечание 9 3 4" xfId="46854"/>
    <cellStyle name="Примечание 9 3 5" xfId="46855"/>
    <cellStyle name="Примечание 9 3 6" xfId="46856"/>
    <cellStyle name="Примечание 9 3 7" xfId="46857"/>
    <cellStyle name="Примечание 9 4" xfId="46858"/>
    <cellStyle name="Примечание 9 5" xfId="46859"/>
    <cellStyle name="Примечание 9 6" xfId="46860"/>
    <cellStyle name="Примечание 9 7" xfId="46861"/>
    <cellStyle name="Примечание 9 8" xfId="46862"/>
    <cellStyle name="Примечание 9 9" xfId="46863"/>
    <cellStyle name="Процентный" xfId="48044" builtinId="5"/>
    <cellStyle name="Процентный 10" xfId="46864"/>
    <cellStyle name="Процентный 11" xfId="46865"/>
    <cellStyle name="Процентный 12" xfId="46866"/>
    <cellStyle name="Процентный 12 2" xfId="46867"/>
    <cellStyle name="Процентный 12 3" xfId="46868"/>
    <cellStyle name="Процентный 13" xfId="46869"/>
    <cellStyle name="Процентный 13 2" xfId="46870"/>
    <cellStyle name="Процентный 14" xfId="46871"/>
    <cellStyle name="Процентный 14 2" xfId="46872"/>
    <cellStyle name="Процентный 15" xfId="46873"/>
    <cellStyle name="Процентный 2" xfId="46874"/>
    <cellStyle name="Процентный 2 10" xfId="46875"/>
    <cellStyle name="Процентный 2 11" xfId="46876"/>
    <cellStyle name="Процентный 2 12" xfId="46877"/>
    <cellStyle name="Процентный 2 13" xfId="46878"/>
    <cellStyle name="Процентный 2 14" xfId="46879"/>
    <cellStyle name="Процентный 2 15" xfId="46880"/>
    <cellStyle name="Процентный 2 16" xfId="46881"/>
    <cellStyle name="Процентный 2 17" xfId="46882"/>
    <cellStyle name="Процентный 2 2" xfId="46883"/>
    <cellStyle name="Процентный 2 2 2" xfId="46884"/>
    <cellStyle name="Процентный 2 2 3" xfId="46885"/>
    <cellStyle name="Процентный 2 2 4" xfId="46886"/>
    <cellStyle name="Процентный 2 2 5" xfId="46887"/>
    <cellStyle name="Процентный 2 3" xfId="46888"/>
    <cellStyle name="Процентный 2 3 2" xfId="46889"/>
    <cellStyle name="Процентный 2 4" xfId="46890"/>
    <cellStyle name="Процентный 2 4 2" xfId="46891"/>
    <cellStyle name="Процентный 2 5" xfId="46892"/>
    <cellStyle name="Процентный 2 5 2" xfId="46893"/>
    <cellStyle name="Процентный 2 6" xfId="46894"/>
    <cellStyle name="Процентный 2 6 2" xfId="46895"/>
    <cellStyle name="Процентный 2 6 3" xfId="46896"/>
    <cellStyle name="Процентный 2 7" xfId="46897"/>
    <cellStyle name="Процентный 2 7 2" xfId="46898"/>
    <cellStyle name="Процентный 2 8" xfId="46899"/>
    <cellStyle name="Процентный 2 9" xfId="46900"/>
    <cellStyle name="Процентный 3" xfId="46901"/>
    <cellStyle name="Процентный 3 2" xfId="46902"/>
    <cellStyle name="Процентный 4" xfId="46903"/>
    <cellStyle name="Процентный 4 2" xfId="46904"/>
    <cellStyle name="Процентный 5" xfId="46905"/>
    <cellStyle name="Процентный 5 2" xfId="46906"/>
    <cellStyle name="Процентный 6" xfId="46907"/>
    <cellStyle name="Процентный 6 2" xfId="46908"/>
    <cellStyle name="Процентный 6 3" xfId="46909"/>
    <cellStyle name="Процентный 7" xfId="46910"/>
    <cellStyle name="Процентный 7 2" xfId="46911"/>
    <cellStyle name="Процентный 8" xfId="46912"/>
    <cellStyle name="Процентный 9" xfId="46913"/>
    <cellStyle name="Процентный 9 2" xfId="46914"/>
    <cellStyle name="Связанная ячейка 2" xfId="46915"/>
    <cellStyle name="Связанная ячейка 2 2" xfId="46916"/>
    <cellStyle name="Связанная ячейка 2 3" xfId="46917"/>
    <cellStyle name="Связанная ячейка 2 4" xfId="46918"/>
    <cellStyle name="Связанная ячейка 3" xfId="46919"/>
    <cellStyle name="Связанная ячейка 4" xfId="46920"/>
    <cellStyle name="Связанная ячейка 5" xfId="46921"/>
    <cellStyle name="Связанная ячейка 6" xfId="46922"/>
    <cellStyle name="смета" xfId="46923"/>
    <cellStyle name="смета 2" xfId="46924"/>
    <cellStyle name="смета 3" xfId="46925"/>
    <cellStyle name="смета 4" xfId="46926"/>
    <cellStyle name="Стиль 1" xfId="46927"/>
    <cellStyle name="Стиль 1 2" xfId="46928"/>
    <cellStyle name="Стиль 1 2 2" xfId="46929"/>
    <cellStyle name="Стиль 1 2 2 2" xfId="46930"/>
    <cellStyle name="Стиль 1 2 3" xfId="46931"/>
    <cellStyle name="Стиль 1 2 4" xfId="46932"/>
    <cellStyle name="Стиль 1 3" xfId="46933"/>
    <cellStyle name="Стиль 1 3 2" xfId="46934"/>
    <cellStyle name="Стиль 1 4" xfId="46935"/>
    <cellStyle name="Стиль 1 5" xfId="46936"/>
    <cellStyle name="Стиль 1 6" xfId="46937"/>
    <cellStyle name="Стиль 1 7" xfId="46938"/>
    <cellStyle name="Стиль 1 8" xfId="46939"/>
    <cellStyle name="Стиль 1_Бизнес-план_Кызылкум_17 10 2009" xfId="46940"/>
    <cellStyle name="Стиль 2" xfId="46941"/>
    <cellStyle name="Стиль 3" xfId="46942"/>
    <cellStyle name="Стиль 4" xfId="46943"/>
    <cellStyle name="Стиль 5" xfId="46944"/>
    <cellStyle name="Стиль_названий" xfId="46945"/>
    <cellStyle name="Субсчет" xfId="46946"/>
    <cellStyle name="Счет" xfId="46947"/>
    <cellStyle name="ТЕКСТ" xfId="46948"/>
    <cellStyle name="ТЕКСТ 2" xfId="46949"/>
    <cellStyle name="Текст предупреждения 10" xfId="46950"/>
    <cellStyle name="Текст предупреждения 11" xfId="46951"/>
    <cellStyle name="Текст предупреждения 2" xfId="46952"/>
    <cellStyle name="Текст предупреждения 2 2" xfId="46953"/>
    <cellStyle name="Текст предупреждения 2 3" xfId="46954"/>
    <cellStyle name="Текст предупреждения 2 4" xfId="46955"/>
    <cellStyle name="Текст предупреждения 2 5" xfId="46956"/>
    <cellStyle name="Текст предупреждения 2 6" xfId="46957"/>
    <cellStyle name="Текст предупреждения 2 7" xfId="46958"/>
    <cellStyle name="Текст предупреждения 2_Б-2_Цветметремонт" xfId="46959"/>
    <cellStyle name="Текст предупреждения 3" xfId="46960"/>
    <cellStyle name="Текст предупреждения 4" xfId="46961"/>
    <cellStyle name="Текст предупреждения 5" xfId="46962"/>
    <cellStyle name="Текст предупреждения 6" xfId="46963"/>
    <cellStyle name="Текст предупреждения 7" xfId="46964"/>
    <cellStyle name="Текст предупреждения 8" xfId="46965"/>
    <cellStyle name="Текст предупреждения 9" xfId="46966"/>
    <cellStyle name="Текстовый" xfId="46967"/>
    <cellStyle name="Текстовый 2" xfId="46968"/>
    <cellStyle name="Текстовый 3" xfId="46969"/>
    <cellStyle name="тонны" xfId="46970"/>
    <cellStyle name="тонны 2" xfId="46971"/>
    <cellStyle name="тонны 3" xfId="46972"/>
    <cellStyle name="Тысячи [0]" xfId="46973"/>
    <cellStyle name="Тысячи [а]" xfId="46974"/>
    <cellStyle name="Тысячи_010SN05" xfId="46975"/>
    <cellStyle name="ФИКСИРОВАННЫЙ" xfId="46976"/>
    <cellStyle name="ФИКСИРОВАННЫЙ 2" xfId="46977"/>
    <cellStyle name="Финансовый [0] 2" xfId="46978"/>
    <cellStyle name="Финансовый [0] 3" xfId="46979"/>
    <cellStyle name="Финансовый [0] 4" xfId="46980"/>
    <cellStyle name="Финансовый 10" xfId="46981"/>
    <cellStyle name="Финансовый 11" xfId="46982"/>
    <cellStyle name="Финансовый 12" xfId="46983"/>
    <cellStyle name="Финансовый 13" xfId="46984"/>
    <cellStyle name="Финансовый 14" xfId="46985"/>
    <cellStyle name="Финансовый 15" xfId="46986"/>
    <cellStyle name="Финансовый 16" xfId="46987"/>
    <cellStyle name="Финансовый 17" xfId="46988"/>
    <cellStyle name="Финансовый 174" xfId="46989"/>
    <cellStyle name="Финансовый 18" xfId="46990"/>
    <cellStyle name="Финансовый 19" xfId="46991"/>
    <cellStyle name="Финансовый 2" xfId="46992"/>
    <cellStyle name="Финансовый 2 10" xfId="46993"/>
    <cellStyle name="Финансовый 2 11" xfId="46994"/>
    <cellStyle name="Финансовый 2 12" xfId="46995"/>
    <cellStyle name="Финансовый 2 13" xfId="46996"/>
    <cellStyle name="Финансовый 2 14" xfId="46997"/>
    <cellStyle name="Финансовый 2 14 2" xfId="46998"/>
    <cellStyle name="Финансовый 2 15" xfId="46999"/>
    <cellStyle name="Финансовый 2 15 2" xfId="47000"/>
    <cellStyle name="Финансовый 2 16" xfId="47001"/>
    <cellStyle name="Финансовый 2 17" xfId="47002"/>
    <cellStyle name="Финансовый 2 18" xfId="47003"/>
    <cellStyle name="Финансовый 2 19" xfId="47004"/>
    <cellStyle name="Финансовый 2 2" xfId="47005"/>
    <cellStyle name="Финансовый 2 2 10" xfId="47006"/>
    <cellStyle name="Финансовый 2 2 11" xfId="47007"/>
    <cellStyle name="Финансовый 2 2 12" xfId="47008"/>
    <cellStyle name="Финансовый 2 2 13" xfId="47009"/>
    <cellStyle name="Финансовый 2 2 14" xfId="47010"/>
    <cellStyle name="Финансовый 2 2 15" xfId="47011"/>
    <cellStyle name="Финансовый 2 2 2" xfId="47012"/>
    <cellStyle name="Финансовый 2 2 2 2" xfId="47013"/>
    <cellStyle name="Финансовый 2 2 2 3" xfId="47014"/>
    <cellStyle name="Финансовый 2 2 3" xfId="47015"/>
    <cellStyle name="Финансовый 2 2 4" xfId="47016"/>
    <cellStyle name="Финансовый 2 2 5" xfId="47017"/>
    <cellStyle name="Финансовый 2 2 6" xfId="47018"/>
    <cellStyle name="Финансовый 2 2 7" xfId="47019"/>
    <cellStyle name="Финансовый 2 2 8" xfId="47020"/>
    <cellStyle name="Финансовый 2 2 9" xfId="47021"/>
    <cellStyle name="Финансовый 2 2_6 форма" xfId="47022"/>
    <cellStyle name="Финансовый 2 20" xfId="47023"/>
    <cellStyle name="Финансовый 2 21" xfId="47024"/>
    <cellStyle name="Финансовый 2 22" xfId="47025"/>
    <cellStyle name="Финансовый 2 23" xfId="47026"/>
    <cellStyle name="Финансовый 2 24" xfId="47027"/>
    <cellStyle name="Финансовый 2 25" xfId="47028"/>
    <cellStyle name="Финансовый 2 26" xfId="47029"/>
    <cellStyle name="Финансовый 2 27" xfId="47030"/>
    <cellStyle name="Финансовый 2 28" xfId="47031"/>
    <cellStyle name="Финансовый 2 29" xfId="47032"/>
    <cellStyle name="Финансовый 2 3" xfId="47033"/>
    <cellStyle name="Финансовый 2 3 2" xfId="47034"/>
    <cellStyle name="Финансовый 2 3 2 2" xfId="47035"/>
    <cellStyle name="Финансовый 2 3 3" xfId="47036"/>
    <cellStyle name="Финансовый 2 30" xfId="47037"/>
    <cellStyle name="Финансовый 2 31" xfId="47038"/>
    <cellStyle name="Финансовый 2 32" xfId="47039"/>
    <cellStyle name="Финансовый 2 33" xfId="47040"/>
    <cellStyle name="Финансовый 2 34" xfId="47041"/>
    <cellStyle name="Финансовый 2 35" xfId="47042"/>
    <cellStyle name="Финансовый 2 4" xfId="47043"/>
    <cellStyle name="Финансовый 2 4 2" xfId="47044"/>
    <cellStyle name="Финансовый 2 5" xfId="47045"/>
    <cellStyle name="Финансовый 2 5 2" xfId="47046"/>
    <cellStyle name="Финансовый 2 6" xfId="47047"/>
    <cellStyle name="Финансовый 2 7" xfId="47048"/>
    <cellStyle name="Финансовый 2 8" xfId="47049"/>
    <cellStyle name="Финансовый 2 8 2" xfId="47050"/>
    <cellStyle name="Финансовый 2 9" xfId="47051"/>
    <cellStyle name="Финансовый 2_02.02.09" xfId="47052"/>
    <cellStyle name="Финансовый 20" xfId="47053"/>
    <cellStyle name="Финансовый 21" xfId="47054"/>
    <cellStyle name="Финансовый 22" xfId="47055"/>
    <cellStyle name="Финансовый 23" xfId="47056"/>
    <cellStyle name="Финансовый 24" xfId="47057"/>
    <cellStyle name="Финансовый 25" xfId="47058"/>
    <cellStyle name="Финансовый 26" xfId="47059"/>
    <cellStyle name="Финансовый 27" xfId="47060"/>
    <cellStyle name="Финансовый 28" xfId="47061"/>
    <cellStyle name="Финансовый 29" xfId="47062"/>
    <cellStyle name="Финансовый 3" xfId="47063"/>
    <cellStyle name="Финансовый 3 10" xfId="47064"/>
    <cellStyle name="Финансовый 3 11" xfId="47065"/>
    <cellStyle name="Финансовый 3 12" xfId="47066"/>
    <cellStyle name="Финансовый 3 13" xfId="47067"/>
    <cellStyle name="Финансовый 3 14" xfId="47068"/>
    <cellStyle name="Финансовый 3 2" xfId="47069"/>
    <cellStyle name="Финансовый 3 3" xfId="47070"/>
    <cellStyle name="Финансовый 3 4" xfId="47071"/>
    <cellStyle name="Финансовый 3 5" xfId="47072"/>
    <cellStyle name="Финансовый 3 6" xfId="47073"/>
    <cellStyle name="Финансовый 3 7" xfId="47074"/>
    <cellStyle name="Финансовый 3 8" xfId="47075"/>
    <cellStyle name="Финансовый 3 9" xfId="47076"/>
    <cellStyle name="Финансовый 3_2010_08_10" xfId="47077"/>
    <cellStyle name="Финансовый 30" xfId="47078"/>
    <cellStyle name="Финансовый 31" xfId="47079"/>
    <cellStyle name="Финансовый 32" xfId="47080"/>
    <cellStyle name="Финансовый 33" xfId="47081"/>
    <cellStyle name="Финансовый 34" xfId="47082"/>
    <cellStyle name="Финансовый 35" xfId="47083"/>
    <cellStyle name="Финансовый 36" xfId="47084"/>
    <cellStyle name="Финансовый 37" xfId="47085"/>
    <cellStyle name="Финансовый 38" xfId="47086"/>
    <cellStyle name="Финансовый 39" xfId="47087"/>
    <cellStyle name="Финансовый 4" xfId="47088"/>
    <cellStyle name="Финансовый 4 2" xfId="47089"/>
    <cellStyle name="Финансовый 4 2 2" xfId="47090"/>
    <cellStyle name="Финансовый 4 3" xfId="47091"/>
    <cellStyle name="Финансовый 4 4" xfId="47092"/>
    <cellStyle name="Финансовый 4 5" xfId="47093"/>
    <cellStyle name="Финансовый 4 6" xfId="47094"/>
    <cellStyle name="Финансовый 4 7" xfId="47095"/>
    <cellStyle name="Финансовый 4 7 2" xfId="47096"/>
    <cellStyle name="Финансовый 4 7 3" xfId="47097"/>
    <cellStyle name="Финансовый 4 7_Амортизация резервов" xfId="47098"/>
    <cellStyle name="Финансовый 4 8" xfId="47099"/>
    <cellStyle name="Финансовый 4_6 форма" xfId="47100"/>
    <cellStyle name="Финансовый 40" xfId="47101"/>
    <cellStyle name="Финансовый 41" xfId="47102"/>
    <cellStyle name="Финансовый 42" xfId="47103"/>
    <cellStyle name="Финансовый 43" xfId="47104"/>
    <cellStyle name="Финансовый 44" xfId="47105"/>
    <cellStyle name="Финансовый 45" xfId="47106"/>
    <cellStyle name="Финансовый 46" xfId="47107"/>
    <cellStyle name="Финансовый 47" xfId="47108"/>
    <cellStyle name="Финансовый 48" xfId="47109"/>
    <cellStyle name="Финансовый 49" xfId="47110"/>
    <cellStyle name="Финансовый 5" xfId="47111"/>
    <cellStyle name="Финансовый 5 2" xfId="47112"/>
    <cellStyle name="Финансовый 5 3" xfId="47113"/>
    <cellStyle name="Финансовый 5 4" xfId="47114"/>
    <cellStyle name="Финансовый 5 5" xfId="47115"/>
    <cellStyle name="Финансовый 5 6" xfId="47116"/>
    <cellStyle name="Финансовый 5 7" xfId="47117"/>
    <cellStyle name="Финансовый 5 8" xfId="47118"/>
    <cellStyle name="Финансовый 5 9" xfId="47119"/>
    <cellStyle name="Финансовый 50" xfId="47120"/>
    <cellStyle name="Финансовый 51" xfId="47121"/>
    <cellStyle name="Финансовый 52" xfId="47122"/>
    <cellStyle name="Финансовый 53" xfId="47123"/>
    <cellStyle name="Финансовый 54" xfId="47124"/>
    <cellStyle name="Финансовый 55" xfId="47125"/>
    <cellStyle name="Финансовый 56" xfId="47126"/>
    <cellStyle name="Финансовый 57" xfId="47127"/>
    <cellStyle name="Финансовый 58" xfId="47128"/>
    <cellStyle name="Финансовый 59" xfId="47129"/>
    <cellStyle name="Финансовый 6" xfId="47130"/>
    <cellStyle name="Финансовый 6 2" xfId="47131"/>
    <cellStyle name="Финансовый 60" xfId="47132"/>
    <cellStyle name="Финансовый 61" xfId="47133"/>
    <cellStyle name="Финансовый 62" xfId="47134"/>
    <cellStyle name="Финансовый 63" xfId="47135"/>
    <cellStyle name="Финансовый 64" xfId="47136"/>
    <cellStyle name="Финансовый 64 2" xfId="47137"/>
    <cellStyle name="Финансовый 64 3" xfId="47138"/>
    <cellStyle name="Финансовый 65" xfId="47139"/>
    <cellStyle name="Финансовый 65 2" xfId="47140"/>
    <cellStyle name="Финансовый 65 3" xfId="47141"/>
    <cellStyle name="Финансовый 66" xfId="47142"/>
    <cellStyle name="Финансовый 66 2" xfId="47143"/>
    <cellStyle name="Финансовый 67" xfId="47144"/>
    <cellStyle name="Финансовый 68" xfId="47145"/>
    <cellStyle name="Финансовый 68 2" xfId="47146"/>
    <cellStyle name="Финансовый 68 2 2" xfId="47147"/>
    <cellStyle name="Финансовый 69" xfId="47148"/>
    <cellStyle name="Финансовый 7" xfId="47149"/>
    <cellStyle name="Финансовый 7 2" xfId="47150"/>
    <cellStyle name="Финансовый 70" xfId="47151"/>
    <cellStyle name="Финансовый 70 2" xfId="47152"/>
    <cellStyle name="Финансовый 71" xfId="47153"/>
    <cellStyle name="Финансовый 72" xfId="47154"/>
    <cellStyle name="Финансовый 73" xfId="47155"/>
    <cellStyle name="Финансовый 74" xfId="47156"/>
    <cellStyle name="Финансовый 75" xfId="47157"/>
    <cellStyle name="Финансовый 76" xfId="47158"/>
    <cellStyle name="Финансовый 77" xfId="47159"/>
    <cellStyle name="Финансовый 78" xfId="47160"/>
    <cellStyle name="Финансовый 8" xfId="47161"/>
    <cellStyle name="Финансовый 9" xfId="47162"/>
    <cellStyle name="Формула" xfId="47163"/>
    <cellStyle name="ФормулаВБ" xfId="47164"/>
    <cellStyle name="ФормулаНаКонтроль" xfId="47165"/>
    <cellStyle name="ФормулаНаКонтроль 2" xfId="47166"/>
    <cellStyle name="ФормулаНаКонтроль 3" xfId="47167"/>
    <cellStyle name="ФормулаНаКонтроль 4" xfId="47168"/>
    <cellStyle name="Хороший 2" xfId="47169"/>
    <cellStyle name="Хороший 2 2" xfId="47170"/>
    <cellStyle name="Хороший 2 3" xfId="47171"/>
    <cellStyle name="Хороший 2 4" xfId="47172"/>
    <cellStyle name="Хороший 3" xfId="47173"/>
    <cellStyle name="Хороший 4" xfId="47174"/>
    <cellStyle name="Хороший 5" xfId="47175"/>
    <cellStyle name="Хороший 6" xfId="47176"/>
    <cellStyle name="Цена" xfId="47177"/>
    <cellStyle name="Цена 2" xfId="47178"/>
    <cellStyle name="Цена 2 10" xfId="47179"/>
    <cellStyle name="Цена 2 11" xfId="47180"/>
    <cellStyle name="Цена 2 12" xfId="47181"/>
    <cellStyle name="Цена 2 13" xfId="47182"/>
    <cellStyle name="Цена 2 14" xfId="47183"/>
    <cellStyle name="Цена 2 15" xfId="47184"/>
    <cellStyle name="Цена 2 2" xfId="47185"/>
    <cellStyle name="Цена 2 2 10" xfId="47186"/>
    <cellStyle name="Цена 2 2 11" xfId="47187"/>
    <cellStyle name="Цена 2 2 12" xfId="47188"/>
    <cellStyle name="Цена 2 2 13" xfId="47189"/>
    <cellStyle name="Цена 2 2 14" xfId="47190"/>
    <cellStyle name="Цена 2 2 2" xfId="47191"/>
    <cellStyle name="Цена 2 2 2 10" xfId="47192"/>
    <cellStyle name="Цена 2 2 2 2" xfId="47193"/>
    <cellStyle name="Цена 2 2 2 2 2" xfId="47194"/>
    <cellStyle name="Цена 2 2 2 2 3" xfId="47195"/>
    <cellStyle name="Цена 2 2 2 2 4" xfId="47196"/>
    <cellStyle name="Цена 2 2 2 2 5" xfId="47197"/>
    <cellStyle name="Цена 2 2 2 2 6" xfId="47198"/>
    <cellStyle name="Цена 2 2 2 2 7" xfId="47199"/>
    <cellStyle name="Цена 2 2 2 3" xfId="47200"/>
    <cellStyle name="Цена 2 2 2 3 2" xfId="47201"/>
    <cellStyle name="Цена 2 2 2 3 3" xfId="47202"/>
    <cellStyle name="Цена 2 2 2 3 4" xfId="47203"/>
    <cellStyle name="Цена 2 2 2 3 5" xfId="47204"/>
    <cellStyle name="Цена 2 2 2 3 6" xfId="47205"/>
    <cellStyle name="Цена 2 2 2 3 7" xfId="47206"/>
    <cellStyle name="Цена 2 2 2 4" xfId="47207"/>
    <cellStyle name="Цена 2 2 2 5" xfId="47208"/>
    <cellStyle name="Цена 2 2 2 6" xfId="47209"/>
    <cellStyle name="Цена 2 2 2 7" xfId="47210"/>
    <cellStyle name="Цена 2 2 2 8" xfId="47211"/>
    <cellStyle name="Цена 2 2 2 9" xfId="47212"/>
    <cellStyle name="Цена 2 2 3" xfId="47213"/>
    <cellStyle name="Цена 2 2 3 2" xfId="47214"/>
    <cellStyle name="Цена 2 2 3 3" xfId="47215"/>
    <cellStyle name="Цена 2 2 3 4" xfId="47216"/>
    <cellStyle name="Цена 2 2 3 5" xfId="47217"/>
    <cellStyle name="Цена 2 2 3 6" xfId="47218"/>
    <cellStyle name="Цена 2 2 3 7" xfId="47219"/>
    <cellStyle name="Цена 2 2 4" xfId="47220"/>
    <cellStyle name="Цена 2 2 4 2" xfId="47221"/>
    <cellStyle name="Цена 2 2 4 3" xfId="47222"/>
    <cellStyle name="Цена 2 2 4 4" xfId="47223"/>
    <cellStyle name="Цена 2 2 4 5" xfId="47224"/>
    <cellStyle name="Цена 2 2 4 6" xfId="47225"/>
    <cellStyle name="Цена 2 2 4 7" xfId="47226"/>
    <cellStyle name="Цена 2 2 5" xfId="47227"/>
    <cellStyle name="Цена 2 2 6" xfId="47228"/>
    <cellStyle name="Цена 2 2 7" xfId="47229"/>
    <cellStyle name="Цена 2 2 8" xfId="47230"/>
    <cellStyle name="Цена 2 2 9" xfId="47231"/>
    <cellStyle name="Цена 2 3" xfId="47232"/>
    <cellStyle name="Цена 2 3 10" xfId="47233"/>
    <cellStyle name="Цена 2 3 11" xfId="47234"/>
    <cellStyle name="Цена 2 3 12" xfId="47235"/>
    <cellStyle name="Цена 2 3 13" xfId="47236"/>
    <cellStyle name="Цена 2 3 14" xfId="47237"/>
    <cellStyle name="Цена 2 3 2" xfId="47238"/>
    <cellStyle name="Цена 2 3 2 10" xfId="47239"/>
    <cellStyle name="Цена 2 3 2 2" xfId="47240"/>
    <cellStyle name="Цена 2 3 2 2 2" xfId="47241"/>
    <cellStyle name="Цена 2 3 2 2 3" xfId="47242"/>
    <cellStyle name="Цена 2 3 2 2 4" xfId="47243"/>
    <cellStyle name="Цена 2 3 2 2 5" xfId="47244"/>
    <cellStyle name="Цена 2 3 2 2 6" xfId="47245"/>
    <cellStyle name="Цена 2 3 2 2 7" xfId="47246"/>
    <cellStyle name="Цена 2 3 2 3" xfId="47247"/>
    <cellStyle name="Цена 2 3 2 3 2" xfId="47248"/>
    <cellStyle name="Цена 2 3 2 3 3" xfId="47249"/>
    <cellStyle name="Цена 2 3 2 3 4" xfId="47250"/>
    <cellStyle name="Цена 2 3 2 3 5" xfId="47251"/>
    <cellStyle name="Цена 2 3 2 3 6" xfId="47252"/>
    <cellStyle name="Цена 2 3 2 3 7" xfId="47253"/>
    <cellStyle name="Цена 2 3 2 4" xfId="47254"/>
    <cellStyle name="Цена 2 3 2 5" xfId="47255"/>
    <cellStyle name="Цена 2 3 2 6" xfId="47256"/>
    <cellStyle name="Цена 2 3 2 7" xfId="47257"/>
    <cellStyle name="Цена 2 3 2 8" xfId="47258"/>
    <cellStyle name="Цена 2 3 2 9" xfId="47259"/>
    <cellStyle name="Цена 2 3 3" xfId="47260"/>
    <cellStyle name="Цена 2 3 3 2" xfId="47261"/>
    <cellStyle name="Цена 2 3 3 3" xfId="47262"/>
    <cellStyle name="Цена 2 3 3 4" xfId="47263"/>
    <cellStyle name="Цена 2 3 3 5" xfId="47264"/>
    <cellStyle name="Цена 2 3 3 6" xfId="47265"/>
    <cellStyle name="Цена 2 3 3 7" xfId="47266"/>
    <cellStyle name="Цена 2 3 4" xfId="47267"/>
    <cellStyle name="Цена 2 3 4 2" xfId="47268"/>
    <cellStyle name="Цена 2 3 4 3" xfId="47269"/>
    <cellStyle name="Цена 2 3 4 4" xfId="47270"/>
    <cellStyle name="Цена 2 3 4 5" xfId="47271"/>
    <cellStyle name="Цена 2 3 4 6" xfId="47272"/>
    <cellStyle name="Цена 2 3 4 7" xfId="47273"/>
    <cellStyle name="Цена 2 3 5" xfId="47274"/>
    <cellStyle name="Цена 2 3 6" xfId="47275"/>
    <cellStyle name="Цена 2 3 7" xfId="47276"/>
    <cellStyle name="Цена 2 3 8" xfId="47277"/>
    <cellStyle name="Цена 2 3 9" xfId="47278"/>
    <cellStyle name="Цена 2 4" xfId="47279"/>
    <cellStyle name="Цена 2 4 10" xfId="47280"/>
    <cellStyle name="Цена 2 4 11" xfId="47281"/>
    <cellStyle name="Цена 2 4 12" xfId="47282"/>
    <cellStyle name="Цена 2 4 13" xfId="47283"/>
    <cellStyle name="Цена 2 4 14" xfId="47284"/>
    <cellStyle name="Цена 2 4 2" xfId="47285"/>
    <cellStyle name="Цена 2 4 2 10" xfId="47286"/>
    <cellStyle name="Цена 2 4 2 2" xfId="47287"/>
    <cellStyle name="Цена 2 4 2 2 2" xfId="47288"/>
    <cellStyle name="Цена 2 4 2 2 3" xfId="47289"/>
    <cellStyle name="Цена 2 4 2 2 4" xfId="47290"/>
    <cellStyle name="Цена 2 4 2 2 5" xfId="47291"/>
    <cellStyle name="Цена 2 4 2 2 6" xfId="47292"/>
    <cellStyle name="Цена 2 4 2 2 7" xfId="47293"/>
    <cellStyle name="Цена 2 4 2 3" xfId="47294"/>
    <cellStyle name="Цена 2 4 2 3 2" xfId="47295"/>
    <cellStyle name="Цена 2 4 2 3 3" xfId="47296"/>
    <cellStyle name="Цена 2 4 2 3 4" xfId="47297"/>
    <cellStyle name="Цена 2 4 2 3 5" xfId="47298"/>
    <cellStyle name="Цена 2 4 2 3 6" xfId="47299"/>
    <cellStyle name="Цена 2 4 2 3 7" xfId="47300"/>
    <cellStyle name="Цена 2 4 2 4" xfId="47301"/>
    <cellStyle name="Цена 2 4 2 5" xfId="47302"/>
    <cellStyle name="Цена 2 4 2 6" xfId="47303"/>
    <cellStyle name="Цена 2 4 2 7" xfId="47304"/>
    <cellStyle name="Цена 2 4 2 8" xfId="47305"/>
    <cellStyle name="Цена 2 4 2 9" xfId="47306"/>
    <cellStyle name="Цена 2 4 3" xfId="47307"/>
    <cellStyle name="Цена 2 4 3 2" xfId="47308"/>
    <cellStyle name="Цена 2 4 3 3" xfId="47309"/>
    <cellStyle name="Цена 2 4 3 4" xfId="47310"/>
    <cellStyle name="Цена 2 4 3 5" xfId="47311"/>
    <cellStyle name="Цена 2 4 3 6" xfId="47312"/>
    <cellStyle name="Цена 2 4 3 7" xfId="47313"/>
    <cellStyle name="Цена 2 4 4" xfId="47314"/>
    <cellStyle name="Цена 2 4 4 2" xfId="47315"/>
    <cellStyle name="Цена 2 4 4 3" xfId="47316"/>
    <cellStyle name="Цена 2 4 4 4" xfId="47317"/>
    <cellStyle name="Цена 2 4 4 5" xfId="47318"/>
    <cellStyle name="Цена 2 4 4 6" xfId="47319"/>
    <cellStyle name="Цена 2 4 4 7" xfId="47320"/>
    <cellStyle name="Цена 2 4 5" xfId="47321"/>
    <cellStyle name="Цена 2 4 6" xfId="47322"/>
    <cellStyle name="Цена 2 4 7" xfId="47323"/>
    <cellStyle name="Цена 2 4 8" xfId="47324"/>
    <cellStyle name="Цена 2 4 9" xfId="47325"/>
    <cellStyle name="Цена 2 5" xfId="47326"/>
    <cellStyle name="Цена 2 5 10" xfId="47327"/>
    <cellStyle name="Цена 2 5 11" xfId="47328"/>
    <cellStyle name="Цена 2 5 12" xfId="47329"/>
    <cellStyle name="Цена 2 5 13" xfId="47330"/>
    <cellStyle name="Цена 2 5 14" xfId="47331"/>
    <cellStyle name="Цена 2 5 2" xfId="47332"/>
    <cellStyle name="Цена 2 5 2 10" xfId="47333"/>
    <cellStyle name="Цена 2 5 2 2" xfId="47334"/>
    <cellStyle name="Цена 2 5 2 2 2" xfId="47335"/>
    <cellStyle name="Цена 2 5 2 2 3" xfId="47336"/>
    <cellStyle name="Цена 2 5 2 2 4" xfId="47337"/>
    <cellStyle name="Цена 2 5 2 2 5" xfId="47338"/>
    <cellStyle name="Цена 2 5 2 2 6" xfId="47339"/>
    <cellStyle name="Цена 2 5 2 2 7" xfId="47340"/>
    <cellStyle name="Цена 2 5 2 3" xfId="47341"/>
    <cellStyle name="Цена 2 5 2 3 2" xfId="47342"/>
    <cellStyle name="Цена 2 5 2 3 3" xfId="47343"/>
    <cellStyle name="Цена 2 5 2 3 4" xfId="47344"/>
    <cellStyle name="Цена 2 5 2 3 5" xfId="47345"/>
    <cellStyle name="Цена 2 5 2 3 6" xfId="47346"/>
    <cellStyle name="Цена 2 5 2 3 7" xfId="47347"/>
    <cellStyle name="Цена 2 5 2 4" xfId="47348"/>
    <cellStyle name="Цена 2 5 2 5" xfId="47349"/>
    <cellStyle name="Цена 2 5 2 6" xfId="47350"/>
    <cellStyle name="Цена 2 5 2 7" xfId="47351"/>
    <cellStyle name="Цена 2 5 2 8" xfId="47352"/>
    <cellStyle name="Цена 2 5 2 9" xfId="47353"/>
    <cellStyle name="Цена 2 5 3" xfId="47354"/>
    <cellStyle name="Цена 2 5 3 2" xfId="47355"/>
    <cellStyle name="Цена 2 5 3 3" xfId="47356"/>
    <cellStyle name="Цена 2 5 3 4" xfId="47357"/>
    <cellStyle name="Цена 2 5 3 5" xfId="47358"/>
    <cellStyle name="Цена 2 5 3 6" xfId="47359"/>
    <cellStyle name="Цена 2 5 3 7" xfId="47360"/>
    <cellStyle name="Цена 2 5 4" xfId="47361"/>
    <cellStyle name="Цена 2 5 4 2" xfId="47362"/>
    <cellStyle name="Цена 2 5 4 3" xfId="47363"/>
    <cellStyle name="Цена 2 5 4 4" xfId="47364"/>
    <cellStyle name="Цена 2 5 4 5" xfId="47365"/>
    <cellStyle name="Цена 2 5 4 6" xfId="47366"/>
    <cellStyle name="Цена 2 5 4 7" xfId="47367"/>
    <cellStyle name="Цена 2 5 5" xfId="47368"/>
    <cellStyle name="Цена 2 5 6" xfId="47369"/>
    <cellStyle name="Цена 2 5 7" xfId="47370"/>
    <cellStyle name="Цена 2 5 8" xfId="47371"/>
    <cellStyle name="Цена 2 5 9" xfId="47372"/>
    <cellStyle name="Цена 2 6" xfId="47373"/>
    <cellStyle name="Цена 2 6 10" xfId="47374"/>
    <cellStyle name="Цена 2 6 2" xfId="47375"/>
    <cellStyle name="Цена 2 6 2 2" xfId="47376"/>
    <cellStyle name="Цена 2 6 2 3" xfId="47377"/>
    <cellStyle name="Цена 2 6 2 4" xfId="47378"/>
    <cellStyle name="Цена 2 6 2 5" xfId="47379"/>
    <cellStyle name="Цена 2 6 2 6" xfId="47380"/>
    <cellStyle name="Цена 2 6 2 7" xfId="47381"/>
    <cellStyle name="Цена 2 6 3" xfId="47382"/>
    <cellStyle name="Цена 2 6 3 2" xfId="47383"/>
    <cellStyle name="Цена 2 6 3 3" xfId="47384"/>
    <cellStyle name="Цена 2 6 3 4" xfId="47385"/>
    <cellStyle name="Цена 2 6 3 5" xfId="47386"/>
    <cellStyle name="Цена 2 6 3 6" xfId="47387"/>
    <cellStyle name="Цена 2 6 3 7" xfId="47388"/>
    <cellStyle name="Цена 2 6 4" xfId="47389"/>
    <cellStyle name="Цена 2 6 5" xfId="47390"/>
    <cellStyle name="Цена 2 6 6" xfId="47391"/>
    <cellStyle name="Цена 2 6 7" xfId="47392"/>
    <cellStyle name="Цена 2 6 8" xfId="47393"/>
    <cellStyle name="Цена 2 6 9" xfId="47394"/>
    <cellStyle name="Цена 2 7" xfId="47395"/>
    <cellStyle name="Цена 2 7 2" xfId="47396"/>
    <cellStyle name="Цена 2 7 3" xfId="47397"/>
    <cellStyle name="Цена 2 7 4" xfId="47398"/>
    <cellStyle name="Цена 2 7 5" xfId="47399"/>
    <cellStyle name="Цена 2 7 6" xfId="47400"/>
    <cellStyle name="Цена 2 7 7" xfId="47401"/>
    <cellStyle name="Цена 2 8" xfId="47402"/>
    <cellStyle name="Цена 2 8 2" xfId="47403"/>
    <cellStyle name="Цена 2 8 3" xfId="47404"/>
    <cellStyle name="Цена 2 8 4" xfId="47405"/>
    <cellStyle name="Цена 2 8 5" xfId="47406"/>
    <cellStyle name="Цена 2 8 6" xfId="47407"/>
    <cellStyle name="Цена 2 8 7" xfId="47408"/>
    <cellStyle name="Цена 2 9" xfId="47409"/>
    <cellStyle name="Числовой" xfId="47410"/>
    <cellStyle name="Џђћ–…ќ’ќ›‰" xfId="47411"/>
    <cellStyle name="Џђћ–…ќ’ќ›‰ 2" xfId="47412"/>
    <cellStyle name="ШАУ" xfId="47413"/>
    <cellStyle name="ШАУ 2" xfId="47414"/>
    <cellStyle name="ШАУ 2 10" xfId="47415"/>
    <cellStyle name="ШАУ 2 11" xfId="47416"/>
    <cellStyle name="ШАУ 2 12" xfId="47417"/>
    <cellStyle name="ШАУ 2 13" xfId="47418"/>
    <cellStyle name="ШАУ 2 14" xfId="47419"/>
    <cellStyle name="ШАУ 2 15" xfId="47420"/>
    <cellStyle name="ШАУ 2 2" xfId="47421"/>
    <cellStyle name="ШАУ 2 2 10" xfId="47422"/>
    <cellStyle name="ШАУ 2 2 11" xfId="47423"/>
    <cellStyle name="ШАУ 2 2 12" xfId="47424"/>
    <cellStyle name="ШАУ 2 2 13" xfId="47425"/>
    <cellStyle name="ШАУ 2 2 14" xfId="47426"/>
    <cellStyle name="ШАУ 2 2 2" xfId="47427"/>
    <cellStyle name="ШАУ 2 2 2 10" xfId="47428"/>
    <cellStyle name="ШАУ 2 2 2 2" xfId="47429"/>
    <cellStyle name="ШАУ 2 2 2 2 2" xfId="47430"/>
    <cellStyle name="ШАУ 2 2 2 2 3" xfId="47431"/>
    <cellStyle name="ШАУ 2 2 2 2 4" xfId="47432"/>
    <cellStyle name="ШАУ 2 2 2 2 5" xfId="47433"/>
    <cellStyle name="ШАУ 2 2 2 2 6" xfId="47434"/>
    <cellStyle name="ШАУ 2 2 2 2 7" xfId="47435"/>
    <cellStyle name="ШАУ 2 2 2 3" xfId="47436"/>
    <cellStyle name="ШАУ 2 2 2 3 2" xfId="47437"/>
    <cellStyle name="ШАУ 2 2 2 3 3" xfId="47438"/>
    <cellStyle name="ШАУ 2 2 2 3 4" xfId="47439"/>
    <cellStyle name="ШАУ 2 2 2 3 5" xfId="47440"/>
    <cellStyle name="ШАУ 2 2 2 3 6" xfId="47441"/>
    <cellStyle name="ШАУ 2 2 2 3 7" xfId="47442"/>
    <cellStyle name="ШАУ 2 2 2 4" xfId="47443"/>
    <cellStyle name="ШАУ 2 2 2 5" xfId="47444"/>
    <cellStyle name="ШАУ 2 2 2 6" xfId="47445"/>
    <cellStyle name="ШАУ 2 2 2 7" xfId="47446"/>
    <cellStyle name="ШАУ 2 2 2 8" xfId="47447"/>
    <cellStyle name="ШАУ 2 2 2 9" xfId="47448"/>
    <cellStyle name="ШАУ 2 2 3" xfId="47449"/>
    <cellStyle name="ШАУ 2 2 3 2" xfId="47450"/>
    <cellStyle name="ШАУ 2 2 3 3" xfId="47451"/>
    <cellStyle name="ШАУ 2 2 3 4" xfId="47452"/>
    <cellStyle name="ШАУ 2 2 3 5" xfId="47453"/>
    <cellStyle name="ШАУ 2 2 3 6" xfId="47454"/>
    <cellStyle name="ШАУ 2 2 3 7" xfId="47455"/>
    <cellStyle name="ШАУ 2 2 4" xfId="47456"/>
    <cellStyle name="ШАУ 2 2 4 2" xfId="47457"/>
    <cellStyle name="ШАУ 2 2 4 3" xfId="47458"/>
    <cellStyle name="ШАУ 2 2 4 4" xfId="47459"/>
    <cellStyle name="ШАУ 2 2 4 5" xfId="47460"/>
    <cellStyle name="ШАУ 2 2 4 6" xfId="47461"/>
    <cellStyle name="ШАУ 2 2 4 7" xfId="47462"/>
    <cellStyle name="ШАУ 2 2 5" xfId="47463"/>
    <cellStyle name="ШАУ 2 2 6" xfId="47464"/>
    <cellStyle name="ШАУ 2 2 7" xfId="47465"/>
    <cellStyle name="ШАУ 2 2 8" xfId="47466"/>
    <cellStyle name="ШАУ 2 2 9" xfId="47467"/>
    <cellStyle name="ШАУ 2 3" xfId="47468"/>
    <cellStyle name="ШАУ 2 3 10" xfId="47469"/>
    <cellStyle name="ШАУ 2 3 11" xfId="47470"/>
    <cellStyle name="ШАУ 2 3 12" xfId="47471"/>
    <cellStyle name="ШАУ 2 3 13" xfId="47472"/>
    <cellStyle name="ШАУ 2 3 14" xfId="47473"/>
    <cellStyle name="ШАУ 2 3 2" xfId="47474"/>
    <cellStyle name="ШАУ 2 3 2 10" xfId="47475"/>
    <cellStyle name="ШАУ 2 3 2 2" xfId="47476"/>
    <cellStyle name="ШАУ 2 3 2 2 2" xfId="47477"/>
    <cellStyle name="ШАУ 2 3 2 2 3" xfId="47478"/>
    <cellStyle name="ШАУ 2 3 2 2 4" xfId="47479"/>
    <cellStyle name="ШАУ 2 3 2 2 5" xfId="47480"/>
    <cellStyle name="ШАУ 2 3 2 2 6" xfId="47481"/>
    <cellStyle name="ШАУ 2 3 2 2 7" xfId="47482"/>
    <cellStyle name="ШАУ 2 3 2 3" xfId="47483"/>
    <cellStyle name="ШАУ 2 3 2 3 2" xfId="47484"/>
    <cellStyle name="ШАУ 2 3 2 3 3" xfId="47485"/>
    <cellStyle name="ШАУ 2 3 2 3 4" xfId="47486"/>
    <cellStyle name="ШАУ 2 3 2 3 5" xfId="47487"/>
    <cellStyle name="ШАУ 2 3 2 3 6" xfId="47488"/>
    <cellStyle name="ШАУ 2 3 2 3 7" xfId="47489"/>
    <cellStyle name="ШАУ 2 3 2 4" xfId="47490"/>
    <cellStyle name="ШАУ 2 3 2 5" xfId="47491"/>
    <cellStyle name="ШАУ 2 3 2 6" xfId="47492"/>
    <cellStyle name="ШАУ 2 3 2 7" xfId="47493"/>
    <cellStyle name="ШАУ 2 3 2 8" xfId="47494"/>
    <cellStyle name="ШАУ 2 3 2 9" xfId="47495"/>
    <cellStyle name="ШАУ 2 3 3" xfId="47496"/>
    <cellStyle name="ШАУ 2 3 3 2" xfId="47497"/>
    <cellStyle name="ШАУ 2 3 3 3" xfId="47498"/>
    <cellStyle name="ШАУ 2 3 3 4" xfId="47499"/>
    <cellStyle name="ШАУ 2 3 3 5" xfId="47500"/>
    <cellStyle name="ШАУ 2 3 3 6" xfId="47501"/>
    <cellStyle name="ШАУ 2 3 3 7" xfId="47502"/>
    <cellStyle name="ШАУ 2 3 4" xfId="47503"/>
    <cellStyle name="ШАУ 2 3 4 2" xfId="47504"/>
    <cellStyle name="ШАУ 2 3 4 3" xfId="47505"/>
    <cellStyle name="ШАУ 2 3 4 4" xfId="47506"/>
    <cellStyle name="ШАУ 2 3 4 5" xfId="47507"/>
    <cellStyle name="ШАУ 2 3 4 6" xfId="47508"/>
    <cellStyle name="ШАУ 2 3 4 7" xfId="47509"/>
    <cellStyle name="ШАУ 2 3 5" xfId="47510"/>
    <cellStyle name="ШАУ 2 3 6" xfId="47511"/>
    <cellStyle name="ШАУ 2 3 7" xfId="47512"/>
    <cellStyle name="ШАУ 2 3 8" xfId="47513"/>
    <cellStyle name="ШАУ 2 3 9" xfId="47514"/>
    <cellStyle name="ШАУ 2 4" xfId="47515"/>
    <cellStyle name="ШАУ 2 4 10" xfId="47516"/>
    <cellStyle name="ШАУ 2 4 11" xfId="47517"/>
    <cellStyle name="ШАУ 2 4 12" xfId="47518"/>
    <cellStyle name="ШАУ 2 4 13" xfId="47519"/>
    <cellStyle name="ШАУ 2 4 14" xfId="47520"/>
    <cellStyle name="ШАУ 2 4 2" xfId="47521"/>
    <cellStyle name="ШАУ 2 4 2 10" xfId="47522"/>
    <cellStyle name="ШАУ 2 4 2 2" xfId="47523"/>
    <cellStyle name="ШАУ 2 4 2 2 2" xfId="47524"/>
    <cellStyle name="ШАУ 2 4 2 2 3" xfId="47525"/>
    <cellStyle name="ШАУ 2 4 2 2 4" xfId="47526"/>
    <cellStyle name="ШАУ 2 4 2 2 5" xfId="47527"/>
    <cellStyle name="ШАУ 2 4 2 2 6" xfId="47528"/>
    <cellStyle name="ШАУ 2 4 2 2 7" xfId="47529"/>
    <cellStyle name="ШАУ 2 4 2 3" xfId="47530"/>
    <cellStyle name="ШАУ 2 4 2 3 2" xfId="47531"/>
    <cellStyle name="ШАУ 2 4 2 3 3" xfId="47532"/>
    <cellStyle name="ШАУ 2 4 2 3 4" xfId="47533"/>
    <cellStyle name="ШАУ 2 4 2 3 5" xfId="47534"/>
    <cellStyle name="ШАУ 2 4 2 3 6" xfId="47535"/>
    <cellStyle name="ШАУ 2 4 2 3 7" xfId="47536"/>
    <cellStyle name="ШАУ 2 4 2 4" xfId="47537"/>
    <cellStyle name="ШАУ 2 4 2 5" xfId="47538"/>
    <cellStyle name="ШАУ 2 4 2 6" xfId="47539"/>
    <cellStyle name="ШАУ 2 4 2 7" xfId="47540"/>
    <cellStyle name="ШАУ 2 4 2 8" xfId="47541"/>
    <cellStyle name="ШАУ 2 4 2 9" xfId="47542"/>
    <cellStyle name="ШАУ 2 4 3" xfId="47543"/>
    <cellStyle name="ШАУ 2 4 3 2" xfId="47544"/>
    <cellStyle name="ШАУ 2 4 3 3" xfId="47545"/>
    <cellStyle name="ШАУ 2 4 3 4" xfId="47546"/>
    <cellStyle name="ШАУ 2 4 3 5" xfId="47547"/>
    <cellStyle name="ШАУ 2 4 3 6" xfId="47548"/>
    <cellStyle name="ШАУ 2 4 3 7" xfId="47549"/>
    <cellStyle name="ШАУ 2 4 4" xfId="47550"/>
    <cellStyle name="ШАУ 2 4 4 2" xfId="47551"/>
    <cellStyle name="ШАУ 2 4 4 3" xfId="47552"/>
    <cellStyle name="ШАУ 2 4 4 4" xfId="47553"/>
    <cellStyle name="ШАУ 2 4 4 5" xfId="47554"/>
    <cellStyle name="ШАУ 2 4 4 6" xfId="47555"/>
    <cellStyle name="ШАУ 2 4 4 7" xfId="47556"/>
    <cellStyle name="ШАУ 2 4 5" xfId="47557"/>
    <cellStyle name="ШАУ 2 4 6" xfId="47558"/>
    <cellStyle name="ШАУ 2 4 7" xfId="47559"/>
    <cellStyle name="ШАУ 2 4 8" xfId="47560"/>
    <cellStyle name="ШАУ 2 4 9" xfId="47561"/>
    <cellStyle name="ШАУ 2 5" xfId="47562"/>
    <cellStyle name="ШАУ 2 5 10" xfId="47563"/>
    <cellStyle name="ШАУ 2 5 11" xfId="47564"/>
    <cellStyle name="ШАУ 2 5 12" xfId="47565"/>
    <cellStyle name="ШАУ 2 5 13" xfId="47566"/>
    <cellStyle name="ШАУ 2 5 14" xfId="47567"/>
    <cellStyle name="ШАУ 2 5 2" xfId="47568"/>
    <cellStyle name="ШАУ 2 5 2 10" xfId="47569"/>
    <cellStyle name="ШАУ 2 5 2 2" xfId="47570"/>
    <cellStyle name="ШАУ 2 5 2 2 2" xfId="47571"/>
    <cellStyle name="ШАУ 2 5 2 2 3" xfId="47572"/>
    <cellStyle name="ШАУ 2 5 2 2 4" xfId="47573"/>
    <cellStyle name="ШАУ 2 5 2 2 5" xfId="47574"/>
    <cellStyle name="ШАУ 2 5 2 2 6" xfId="47575"/>
    <cellStyle name="ШАУ 2 5 2 2 7" xfId="47576"/>
    <cellStyle name="ШАУ 2 5 2 3" xfId="47577"/>
    <cellStyle name="ШАУ 2 5 2 3 2" xfId="47578"/>
    <cellStyle name="ШАУ 2 5 2 3 3" xfId="47579"/>
    <cellStyle name="ШАУ 2 5 2 3 4" xfId="47580"/>
    <cellStyle name="ШАУ 2 5 2 3 5" xfId="47581"/>
    <cellStyle name="ШАУ 2 5 2 3 6" xfId="47582"/>
    <cellStyle name="ШАУ 2 5 2 3 7" xfId="47583"/>
    <cellStyle name="ШАУ 2 5 2 4" xfId="47584"/>
    <cellStyle name="ШАУ 2 5 2 5" xfId="47585"/>
    <cellStyle name="ШАУ 2 5 2 6" xfId="47586"/>
    <cellStyle name="ШАУ 2 5 2 7" xfId="47587"/>
    <cellStyle name="ШАУ 2 5 2 8" xfId="47588"/>
    <cellStyle name="ШАУ 2 5 2 9" xfId="47589"/>
    <cellStyle name="ШАУ 2 5 3" xfId="47590"/>
    <cellStyle name="ШАУ 2 5 3 2" xfId="47591"/>
    <cellStyle name="ШАУ 2 5 3 3" xfId="47592"/>
    <cellStyle name="ШАУ 2 5 3 4" xfId="47593"/>
    <cellStyle name="ШАУ 2 5 3 5" xfId="47594"/>
    <cellStyle name="ШАУ 2 5 3 6" xfId="47595"/>
    <cellStyle name="ШАУ 2 5 3 7" xfId="47596"/>
    <cellStyle name="ШАУ 2 5 4" xfId="47597"/>
    <cellStyle name="ШАУ 2 5 4 2" xfId="47598"/>
    <cellStyle name="ШАУ 2 5 4 3" xfId="47599"/>
    <cellStyle name="ШАУ 2 5 4 4" xfId="47600"/>
    <cellStyle name="ШАУ 2 5 4 5" xfId="47601"/>
    <cellStyle name="ШАУ 2 5 4 6" xfId="47602"/>
    <cellStyle name="ШАУ 2 5 4 7" xfId="47603"/>
    <cellStyle name="ШАУ 2 5 5" xfId="47604"/>
    <cellStyle name="ШАУ 2 5 6" xfId="47605"/>
    <cellStyle name="ШАУ 2 5 7" xfId="47606"/>
    <cellStyle name="ШАУ 2 5 8" xfId="47607"/>
    <cellStyle name="ШАУ 2 5 9" xfId="47608"/>
    <cellStyle name="ШАУ 2 6" xfId="47609"/>
    <cellStyle name="ШАУ 2 6 10" xfId="47610"/>
    <cellStyle name="ШАУ 2 6 2" xfId="47611"/>
    <cellStyle name="ШАУ 2 6 2 2" xfId="47612"/>
    <cellStyle name="ШАУ 2 6 2 3" xfId="47613"/>
    <cellStyle name="ШАУ 2 6 2 4" xfId="47614"/>
    <cellStyle name="ШАУ 2 6 2 5" xfId="47615"/>
    <cellStyle name="ШАУ 2 6 2 6" xfId="47616"/>
    <cellStyle name="ШАУ 2 6 2 7" xfId="47617"/>
    <cellStyle name="ШАУ 2 6 3" xfId="47618"/>
    <cellStyle name="ШАУ 2 6 3 2" xfId="47619"/>
    <cellStyle name="ШАУ 2 6 3 3" xfId="47620"/>
    <cellStyle name="ШАУ 2 6 3 4" xfId="47621"/>
    <cellStyle name="ШАУ 2 6 3 5" xfId="47622"/>
    <cellStyle name="ШАУ 2 6 3 6" xfId="47623"/>
    <cellStyle name="ШАУ 2 6 3 7" xfId="47624"/>
    <cellStyle name="ШАУ 2 6 4" xfId="47625"/>
    <cellStyle name="ШАУ 2 6 5" xfId="47626"/>
    <cellStyle name="ШАУ 2 6 6" xfId="47627"/>
    <cellStyle name="ШАУ 2 6 7" xfId="47628"/>
    <cellStyle name="ШАУ 2 6 8" xfId="47629"/>
    <cellStyle name="ШАУ 2 6 9" xfId="47630"/>
    <cellStyle name="ШАУ 2 7" xfId="47631"/>
    <cellStyle name="ШАУ 2 7 2" xfId="47632"/>
    <cellStyle name="ШАУ 2 7 3" xfId="47633"/>
    <cellStyle name="ШАУ 2 7 4" xfId="47634"/>
    <cellStyle name="ШАУ 2 7 5" xfId="47635"/>
    <cellStyle name="ШАУ 2 7 6" xfId="47636"/>
    <cellStyle name="ШАУ 2 7 7" xfId="47637"/>
    <cellStyle name="ШАУ 2 8" xfId="47638"/>
    <cellStyle name="ШАУ 2 8 2" xfId="47639"/>
    <cellStyle name="ШАУ 2 8 3" xfId="47640"/>
    <cellStyle name="ШАУ 2 8 4" xfId="47641"/>
    <cellStyle name="ШАУ 2 8 5" xfId="47642"/>
    <cellStyle name="ШАУ 2 8 6" xfId="47643"/>
    <cellStyle name="ШАУ 2 8 7" xfId="47644"/>
    <cellStyle name="ШАУ 2 9" xfId="47645"/>
    <cellStyle name="アクセント 1" xfId="47646"/>
    <cellStyle name="アクセント 1 2" xfId="47647"/>
    <cellStyle name="アクセント 2" xfId="47648"/>
    <cellStyle name="アクセント 2 2" xfId="47649"/>
    <cellStyle name="アクセント 3" xfId="47650"/>
    <cellStyle name="アクセント 3 2" xfId="47651"/>
    <cellStyle name="アクセント 4" xfId="47652"/>
    <cellStyle name="アクセント 4 2" xfId="47653"/>
    <cellStyle name="アクセント 5" xfId="47654"/>
    <cellStyle name="アクセント 5 2" xfId="47655"/>
    <cellStyle name="アクセント 6" xfId="47656"/>
    <cellStyle name="アクセント 6 2" xfId="47657"/>
    <cellStyle name="タイトル" xfId="47658"/>
    <cellStyle name="タイトル 2" xfId="47659"/>
    <cellStyle name="チェック セル" xfId="47660"/>
    <cellStyle name="チェック セル 2" xfId="47661"/>
    <cellStyle name="ﾄﾞｸｶ [0]_ｰ豼ｵﾃﾟﾁ " xfId="47662"/>
    <cellStyle name="ﾄﾞｸｶ_ｰ豼ｵﾃﾟﾁ " xfId="47663"/>
    <cellStyle name="どちらでもない" xfId="47664"/>
    <cellStyle name="どちらでもない 2" xfId="47665"/>
    <cellStyle name="ﾅ・ｭ [0]_ｰ豼ｵﾃﾟﾁ " xfId="47666"/>
    <cellStyle name="ﾅ・ｭ_ｰ豼ｵﾃﾟﾁ " xfId="47667"/>
    <cellStyle name="メモ" xfId="47668"/>
    <cellStyle name="メモ 10" xfId="47669"/>
    <cellStyle name="メモ 11" xfId="47670"/>
    <cellStyle name="メモ 2" xfId="47671"/>
    <cellStyle name="メモ 2 10" xfId="47672"/>
    <cellStyle name="メモ 2 2" xfId="47673"/>
    <cellStyle name="メモ 2 2 2" xfId="47674"/>
    <cellStyle name="メモ 2 2 3" xfId="47675"/>
    <cellStyle name="メモ 2 2 4" xfId="47676"/>
    <cellStyle name="メモ 2 2 5" xfId="47677"/>
    <cellStyle name="メモ 2 2 6" xfId="47678"/>
    <cellStyle name="メモ 2 2 7" xfId="47679"/>
    <cellStyle name="メモ 2 3" xfId="47680"/>
    <cellStyle name="メモ 2 3 2" xfId="47681"/>
    <cellStyle name="メモ 2 3 3" xfId="47682"/>
    <cellStyle name="メモ 2 3 4" xfId="47683"/>
    <cellStyle name="メモ 2 3 5" xfId="47684"/>
    <cellStyle name="メモ 2 3 6" xfId="47685"/>
    <cellStyle name="メモ 2 3 7" xfId="47686"/>
    <cellStyle name="メモ 2 4" xfId="47687"/>
    <cellStyle name="メモ 2 5" xfId="47688"/>
    <cellStyle name="メモ 2 6" xfId="47689"/>
    <cellStyle name="メモ 2 7" xfId="47690"/>
    <cellStyle name="メモ 2 8" xfId="47691"/>
    <cellStyle name="メモ 2 9" xfId="47692"/>
    <cellStyle name="メモ 3" xfId="47693"/>
    <cellStyle name="メモ 3 10" xfId="47694"/>
    <cellStyle name="メモ 3 2" xfId="47695"/>
    <cellStyle name="メモ 3 2 2" xfId="47696"/>
    <cellStyle name="メモ 3 2 3" xfId="47697"/>
    <cellStyle name="メモ 3 2 4" xfId="47698"/>
    <cellStyle name="メモ 3 2 5" xfId="47699"/>
    <cellStyle name="メモ 3 2 6" xfId="47700"/>
    <cellStyle name="メモ 3 2 7" xfId="47701"/>
    <cellStyle name="メモ 3 3" xfId="47702"/>
    <cellStyle name="メモ 3 3 2" xfId="47703"/>
    <cellStyle name="メモ 3 3 3" xfId="47704"/>
    <cellStyle name="メモ 3 3 4" xfId="47705"/>
    <cellStyle name="メモ 3 3 5" xfId="47706"/>
    <cellStyle name="メモ 3 3 6" xfId="47707"/>
    <cellStyle name="メモ 3 3 7" xfId="47708"/>
    <cellStyle name="メモ 3 4" xfId="47709"/>
    <cellStyle name="メモ 3 5" xfId="47710"/>
    <cellStyle name="メモ 3 6" xfId="47711"/>
    <cellStyle name="メモ 3 7" xfId="47712"/>
    <cellStyle name="メモ 3 8" xfId="47713"/>
    <cellStyle name="メモ 3 9" xfId="47714"/>
    <cellStyle name="メモ 4" xfId="47715"/>
    <cellStyle name="メモ 4 10" xfId="47716"/>
    <cellStyle name="メモ 4 2" xfId="47717"/>
    <cellStyle name="メモ 4 2 2" xfId="47718"/>
    <cellStyle name="メモ 4 2 3" xfId="47719"/>
    <cellStyle name="メモ 4 2 4" xfId="47720"/>
    <cellStyle name="メモ 4 2 5" xfId="47721"/>
    <cellStyle name="メモ 4 2 6" xfId="47722"/>
    <cellStyle name="メモ 4 2 7" xfId="47723"/>
    <cellStyle name="メモ 4 3" xfId="47724"/>
    <cellStyle name="メモ 4 3 2" xfId="47725"/>
    <cellStyle name="メモ 4 3 3" xfId="47726"/>
    <cellStyle name="メモ 4 3 4" xfId="47727"/>
    <cellStyle name="メモ 4 3 5" xfId="47728"/>
    <cellStyle name="メモ 4 3 6" xfId="47729"/>
    <cellStyle name="メモ 4 3 7" xfId="47730"/>
    <cellStyle name="メモ 4 4" xfId="47731"/>
    <cellStyle name="メモ 4 5" xfId="47732"/>
    <cellStyle name="メモ 4 6" xfId="47733"/>
    <cellStyle name="メモ 4 7" xfId="47734"/>
    <cellStyle name="メモ 4 8" xfId="47735"/>
    <cellStyle name="メモ 4 9" xfId="47736"/>
    <cellStyle name="メモ 5" xfId="47737"/>
    <cellStyle name="メモ 6" xfId="47738"/>
    <cellStyle name="メモ 7" xfId="47739"/>
    <cellStyle name="メモ 8" xfId="47740"/>
    <cellStyle name="メモ 9" xfId="47741"/>
    <cellStyle name="リンク セル" xfId="47742"/>
    <cellStyle name="リンク セル 2" xfId="47743"/>
    <cellStyle name="入力" xfId="47744"/>
    <cellStyle name="入力 10" xfId="47745"/>
    <cellStyle name="入力 2" xfId="47746"/>
    <cellStyle name="入力 2 10" xfId="47747"/>
    <cellStyle name="入力 2 2" xfId="47748"/>
    <cellStyle name="入力 2 2 2" xfId="47749"/>
    <cellStyle name="入力 2 2 3" xfId="47750"/>
    <cellStyle name="入力 2 2 4" xfId="47751"/>
    <cellStyle name="入力 2 2 5" xfId="47752"/>
    <cellStyle name="入力 2 2 6" xfId="47753"/>
    <cellStyle name="入力 2 2 7" xfId="47754"/>
    <cellStyle name="入力 2 3" xfId="47755"/>
    <cellStyle name="入力 2 3 2" xfId="47756"/>
    <cellStyle name="入力 2 3 3" xfId="47757"/>
    <cellStyle name="入力 2 3 4" xfId="47758"/>
    <cellStyle name="入力 2 3 5" xfId="47759"/>
    <cellStyle name="入力 2 3 6" xfId="47760"/>
    <cellStyle name="入力 2 3 7" xfId="47761"/>
    <cellStyle name="入力 2 4" xfId="47762"/>
    <cellStyle name="入力 2 5" xfId="47763"/>
    <cellStyle name="入力 2 6" xfId="47764"/>
    <cellStyle name="入力 2 7" xfId="47765"/>
    <cellStyle name="入力 2 8" xfId="47766"/>
    <cellStyle name="入力 2 9" xfId="47767"/>
    <cellStyle name="入力 3" xfId="47768"/>
    <cellStyle name="入力 3 10" xfId="47769"/>
    <cellStyle name="入力 3 2" xfId="47770"/>
    <cellStyle name="入力 3 2 2" xfId="47771"/>
    <cellStyle name="入力 3 2 3" xfId="47772"/>
    <cellStyle name="入力 3 2 4" xfId="47773"/>
    <cellStyle name="入力 3 2 5" xfId="47774"/>
    <cellStyle name="入力 3 2 6" xfId="47775"/>
    <cellStyle name="入力 3 2 7" xfId="47776"/>
    <cellStyle name="入力 3 3" xfId="47777"/>
    <cellStyle name="入力 3 3 2" xfId="47778"/>
    <cellStyle name="入力 3 3 3" xfId="47779"/>
    <cellStyle name="入力 3 3 4" xfId="47780"/>
    <cellStyle name="入力 3 3 5" xfId="47781"/>
    <cellStyle name="入力 3 3 6" xfId="47782"/>
    <cellStyle name="入力 3 3 7" xfId="47783"/>
    <cellStyle name="入力 3 4" xfId="47784"/>
    <cellStyle name="入力 3 5" xfId="47785"/>
    <cellStyle name="入力 3 6" xfId="47786"/>
    <cellStyle name="入力 3 7" xfId="47787"/>
    <cellStyle name="入力 3 8" xfId="47788"/>
    <cellStyle name="入力 3 9" xfId="47789"/>
    <cellStyle name="入力 4" xfId="47790"/>
    <cellStyle name="入力 4 10" xfId="47791"/>
    <cellStyle name="入力 4 2" xfId="47792"/>
    <cellStyle name="入力 4 2 2" xfId="47793"/>
    <cellStyle name="入力 4 2 3" xfId="47794"/>
    <cellStyle name="入力 4 2 4" xfId="47795"/>
    <cellStyle name="入力 4 2 5" xfId="47796"/>
    <cellStyle name="入力 4 2 6" xfId="47797"/>
    <cellStyle name="入力 4 2 7" xfId="47798"/>
    <cellStyle name="入力 4 3" xfId="47799"/>
    <cellStyle name="入力 4 3 2" xfId="47800"/>
    <cellStyle name="入力 4 3 3" xfId="47801"/>
    <cellStyle name="入力 4 3 4" xfId="47802"/>
    <cellStyle name="入力 4 3 5" xfId="47803"/>
    <cellStyle name="入力 4 3 6" xfId="47804"/>
    <cellStyle name="入力 4 3 7" xfId="47805"/>
    <cellStyle name="入力 4 4" xfId="47806"/>
    <cellStyle name="入力 4 5" xfId="47807"/>
    <cellStyle name="入力 4 6" xfId="47808"/>
    <cellStyle name="入力 4 7" xfId="47809"/>
    <cellStyle name="入力 4 8" xfId="47810"/>
    <cellStyle name="入力 4 9" xfId="47811"/>
    <cellStyle name="入力 5" xfId="47812"/>
    <cellStyle name="入力 6" xfId="47813"/>
    <cellStyle name="入力 7" xfId="47814"/>
    <cellStyle name="入力 8" xfId="47815"/>
    <cellStyle name="入力 9" xfId="47816"/>
    <cellStyle name="出力" xfId="47817"/>
    <cellStyle name="出力 10" xfId="47818"/>
    <cellStyle name="出力 11" xfId="47819"/>
    <cellStyle name="出力 12" xfId="47820"/>
    <cellStyle name="出力 13" xfId="47821"/>
    <cellStyle name="出力 14" xfId="47822"/>
    <cellStyle name="出力 2" xfId="47823"/>
    <cellStyle name="出力 2 10" xfId="47824"/>
    <cellStyle name="出力 2 2" xfId="47825"/>
    <cellStyle name="出力 2 2 2" xfId="47826"/>
    <cellStyle name="出力 2 2 3" xfId="47827"/>
    <cellStyle name="出力 2 2 4" xfId="47828"/>
    <cellStyle name="出力 2 2 5" xfId="47829"/>
    <cellStyle name="出力 2 2 6" xfId="47830"/>
    <cellStyle name="出力 2 2 7" xfId="47831"/>
    <cellStyle name="出力 2 3" xfId="47832"/>
    <cellStyle name="出力 2 3 2" xfId="47833"/>
    <cellStyle name="出力 2 3 3" xfId="47834"/>
    <cellStyle name="出力 2 3 4" xfId="47835"/>
    <cellStyle name="出力 2 3 5" xfId="47836"/>
    <cellStyle name="出力 2 3 6" xfId="47837"/>
    <cellStyle name="出力 2 3 7" xfId="47838"/>
    <cellStyle name="出力 2 4" xfId="47839"/>
    <cellStyle name="出力 2 5" xfId="47840"/>
    <cellStyle name="出力 2 6" xfId="47841"/>
    <cellStyle name="出力 2 7" xfId="47842"/>
    <cellStyle name="出力 2 8" xfId="47843"/>
    <cellStyle name="出力 2 9" xfId="47844"/>
    <cellStyle name="出力 3" xfId="47845"/>
    <cellStyle name="出力 3 10" xfId="47846"/>
    <cellStyle name="出力 3 2" xfId="47847"/>
    <cellStyle name="出力 3 2 2" xfId="47848"/>
    <cellStyle name="出力 3 2 3" xfId="47849"/>
    <cellStyle name="出力 3 2 4" xfId="47850"/>
    <cellStyle name="出力 3 2 5" xfId="47851"/>
    <cellStyle name="出力 3 2 6" xfId="47852"/>
    <cellStyle name="出力 3 2 7" xfId="47853"/>
    <cellStyle name="出力 3 3" xfId="47854"/>
    <cellStyle name="出力 3 3 2" xfId="47855"/>
    <cellStyle name="出力 3 3 3" xfId="47856"/>
    <cellStyle name="出力 3 3 4" xfId="47857"/>
    <cellStyle name="出力 3 3 5" xfId="47858"/>
    <cellStyle name="出力 3 3 6" xfId="47859"/>
    <cellStyle name="出力 3 3 7" xfId="47860"/>
    <cellStyle name="出力 3 4" xfId="47861"/>
    <cellStyle name="出力 3 5" xfId="47862"/>
    <cellStyle name="出力 3 6" xfId="47863"/>
    <cellStyle name="出力 3 7" xfId="47864"/>
    <cellStyle name="出力 3 8" xfId="47865"/>
    <cellStyle name="出力 3 9" xfId="47866"/>
    <cellStyle name="出力 4" xfId="47867"/>
    <cellStyle name="出力 5" xfId="47868"/>
    <cellStyle name="出力 6" xfId="47869"/>
    <cellStyle name="出力 7" xfId="47870"/>
    <cellStyle name="出力 8" xfId="47871"/>
    <cellStyle name="出力 9" xfId="47872"/>
    <cellStyle name="千位[0]_财务费 " xfId="47873"/>
    <cellStyle name="千位_财务费 " xfId="47874"/>
    <cellStyle name="悪い" xfId="47875"/>
    <cellStyle name="悪い 2" xfId="47876"/>
    <cellStyle name="桁区切り [0.00]_使用資金" xfId="47877"/>
    <cellStyle name="桁区切り_金利比較AY1213" xfId="47878"/>
    <cellStyle name="標準_Sheet1" xfId="47879"/>
    <cellStyle name="良い" xfId="47880"/>
    <cellStyle name="良い 2" xfId="47881"/>
    <cellStyle name="見出し 1" xfId="47882"/>
    <cellStyle name="見出し 1 2" xfId="47883"/>
    <cellStyle name="見出し 2" xfId="47884"/>
    <cellStyle name="見出し 2 2" xfId="47885"/>
    <cellStyle name="見出し 3" xfId="47886"/>
    <cellStyle name="見出し 3 2" xfId="47887"/>
    <cellStyle name="見出し 4" xfId="47888"/>
    <cellStyle name="見出し 4 2" xfId="47889"/>
    <cellStyle name="計算" xfId="47890"/>
    <cellStyle name="計算 10" xfId="47891"/>
    <cellStyle name="計算 2" xfId="47892"/>
    <cellStyle name="計算 2 10" xfId="47893"/>
    <cellStyle name="計算 2 2" xfId="47894"/>
    <cellStyle name="計算 2 2 2" xfId="47895"/>
    <cellStyle name="計算 2 2 3" xfId="47896"/>
    <cellStyle name="計算 2 2 4" xfId="47897"/>
    <cellStyle name="計算 2 2 5" xfId="47898"/>
    <cellStyle name="計算 2 2 6" xfId="47899"/>
    <cellStyle name="計算 2 2 7" xfId="47900"/>
    <cellStyle name="計算 2 3" xfId="47901"/>
    <cellStyle name="計算 2 3 2" xfId="47902"/>
    <cellStyle name="計算 2 3 3" xfId="47903"/>
    <cellStyle name="計算 2 3 4" xfId="47904"/>
    <cellStyle name="計算 2 3 5" xfId="47905"/>
    <cellStyle name="計算 2 3 6" xfId="47906"/>
    <cellStyle name="計算 2 3 7" xfId="47907"/>
    <cellStyle name="計算 2 4" xfId="47908"/>
    <cellStyle name="計算 2 5" xfId="47909"/>
    <cellStyle name="計算 2 6" xfId="47910"/>
    <cellStyle name="計算 2 7" xfId="47911"/>
    <cellStyle name="計算 2 8" xfId="47912"/>
    <cellStyle name="計算 2 9" xfId="47913"/>
    <cellStyle name="計算 3" xfId="47914"/>
    <cellStyle name="計算 3 10" xfId="47915"/>
    <cellStyle name="計算 3 2" xfId="47916"/>
    <cellStyle name="計算 3 2 2" xfId="47917"/>
    <cellStyle name="計算 3 2 3" xfId="47918"/>
    <cellStyle name="計算 3 2 4" xfId="47919"/>
    <cellStyle name="計算 3 2 5" xfId="47920"/>
    <cellStyle name="計算 3 2 6" xfId="47921"/>
    <cellStyle name="計算 3 2 7" xfId="47922"/>
    <cellStyle name="計算 3 3" xfId="47923"/>
    <cellStyle name="計算 3 3 2" xfId="47924"/>
    <cellStyle name="計算 3 3 3" xfId="47925"/>
    <cellStyle name="計算 3 3 4" xfId="47926"/>
    <cellStyle name="計算 3 3 5" xfId="47927"/>
    <cellStyle name="計算 3 3 6" xfId="47928"/>
    <cellStyle name="計算 3 3 7" xfId="47929"/>
    <cellStyle name="計算 3 4" xfId="47930"/>
    <cellStyle name="計算 3 5" xfId="47931"/>
    <cellStyle name="計算 3 6" xfId="47932"/>
    <cellStyle name="計算 3 7" xfId="47933"/>
    <cellStyle name="計算 3 8" xfId="47934"/>
    <cellStyle name="計算 3 9" xfId="47935"/>
    <cellStyle name="計算 4" xfId="47936"/>
    <cellStyle name="計算 4 10" xfId="47937"/>
    <cellStyle name="計算 4 2" xfId="47938"/>
    <cellStyle name="計算 4 2 2" xfId="47939"/>
    <cellStyle name="計算 4 2 3" xfId="47940"/>
    <cellStyle name="計算 4 2 4" xfId="47941"/>
    <cellStyle name="計算 4 2 5" xfId="47942"/>
    <cellStyle name="計算 4 2 6" xfId="47943"/>
    <cellStyle name="計算 4 2 7" xfId="47944"/>
    <cellStyle name="計算 4 3" xfId="47945"/>
    <cellStyle name="計算 4 3 2" xfId="47946"/>
    <cellStyle name="計算 4 3 3" xfId="47947"/>
    <cellStyle name="計算 4 3 4" xfId="47948"/>
    <cellStyle name="計算 4 3 5" xfId="47949"/>
    <cellStyle name="計算 4 3 6" xfId="47950"/>
    <cellStyle name="計算 4 3 7" xfId="47951"/>
    <cellStyle name="計算 4 4" xfId="47952"/>
    <cellStyle name="計算 4 5" xfId="47953"/>
    <cellStyle name="計算 4 6" xfId="47954"/>
    <cellStyle name="計算 4 7" xfId="47955"/>
    <cellStyle name="計算 4 8" xfId="47956"/>
    <cellStyle name="計算 4 9" xfId="47957"/>
    <cellStyle name="計算 5" xfId="47958"/>
    <cellStyle name="計算 6" xfId="47959"/>
    <cellStyle name="計算 7" xfId="47960"/>
    <cellStyle name="計算 8" xfId="47961"/>
    <cellStyle name="計算 9" xfId="47962"/>
    <cellStyle name="説明文" xfId="47963"/>
    <cellStyle name="説明文 2" xfId="47964"/>
    <cellStyle name="警告文" xfId="47965"/>
    <cellStyle name="警告文 2" xfId="47966"/>
    <cellStyle name="集計" xfId="47967"/>
    <cellStyle name="集計 10" xfId="47968"/>
    <cellStyle name="集計 11" xfId="47969"/>
    <cellStyle name="集計 12" xfId="47970"/>
    <cellStyle name="集計 13" xfId="47971"/>
    <cellStyle name="集計 14" xfId="47972"/>
    <cellStyle name="集計 2" xfId="47973"/>
    <cellStyle name="集計 2 10" xfId="47974"/>
    <cellStyle name="集計 2 2" xfId="47975"/>
    <cellStyle name="集計 2 2 2" xfId="47976"/>
    <cellStyle name="集計 2 2 3" xfId="47977"/>
    <cellStyle name="集計 2 2 4" xfId="47978"/>
    <cellStyle name="集計 2 2 5" xfId="47979"/>
    <cellStyle name="集計 2 2 6" xfId="47980"/>
    <cellStyle name="集計 2 2 7" xfId="47981"/>
    <cellStyle name="集計 2 3" xfId="47982"/>
    <cellStyle name="集計 2 3 2" xfId="47983"/>
    <cellStyle name="集計 2 3 3" xfId="47984"/>
    <cellStyle name="集計 2 3 4" xfId="47985"/>
    <cellStyle name="集計 2 3 5" xfId="47986"/>
    <cellStyle name="集計 2 3 6" xfId="47987"/>
    <cellStyle name="集計 2 3 7" xfId="47988"/>
    <cellStyle name="集計 2 4" xfId="47989"/>
    <cellStyle name="集計 2 5" xfId="47990"/>
    <cellStyle name="集計 2 6" xfId="47991"/>
    <cellStyle name="集計 2 7" xfId="47992"/>
    <cellStyle name="集計 2 8" xfId="47993"/>
    <cellStyle name="集計 2 9" xfId="47994"/>
    <cellStyle name="集計 3" xfId="47995"/>
    <cellStyle name="集計 3 10" xfId="47996"/>
    <cellStyle name="集計 3 2" xfId="47997"/>
    <cellStyle name="集計 3 2 2" xfId="47998"/>
    <cellStyle name="集計 3 2 3" xfId="47999"/>
    <cellStyle name="集計 3 2 4" xfId="48000"/>
    <cellStyle name="集計 3 2 5" xfId="48001"/>
    <cellStyle name="集計 3 2 6" xfId="48002"/>
    <cellStyle name="集計 3 2 7" xfId="48003"/>
    <cellStyle name="集計 3 3" xfId="48004"/>
    <cellStyle name="集計 3 3 2" xfId="48005"/>
    <cellStyle name="集計 3 3 3" xfId="48006"/>
    <cellStyle name="集計 3 3 4" xfId="48007"/>
    <cellStyle name="集計 3 3 5" xfId="48008"/>
    <cellStyle name="集計 3 3 6" xfId="48009"/>
    <cellStyle name="集計 3 3 7" xfId="48010"/>
    <cellStyle name="集計 3 4" xfId="48011"/>
    <cellStyle name="集計 3 5" xfId="48012"/>
    <cellStyle name="集計 3 6" xfId="48013"/>
    <cellStyle name="集計 3 7" xfId="48014"/>
    <cellStyle name="集計 3 8" xfId="48015"/>
    <cellStyle name="集計 3 9" xfId="48016"/>
    <cellStyle name="集計 4" xfId="48017"/>
    <cellStyle name="集計 4 10" xfId="48018"/>
    <cellStyle name="集計 4 2" xfId="48019"/>
    <cellStyle name="集計 4 2 2" xfId="48020"/>
    <cellStyle name="集計 4 2 3" xfId="48021"/>
    <cellStyle name="集計 4 2 4" xfId="48022"/>
    <cellStyle name="集計 4 2 5" xfId="48023"/>
    <cellStyle name="集計 4 2 6" xfId="48024"/>
    <cellStyle name="集計 4 2 7" xfId="48025"/>
    <cellStyle name="集計 4 3" xfId="48026"/>
    <cellStyle name="集計 4 3 2" xfId="48027"/>
    <cellStyle name="集計 4 3 3" xfId="48028"/>
    <cellStyle name="集計 4 3 4" xfId="48029"/>
    <cellStyle name="集計 4 3 5" xfId="48030"/>
    <cellStyle name="集計 4 3 6" xfId="48031"/>
    <cellStyle name="集計 4 3 7" xfId="48032"/>
    <cellStyle name="集計 4 4" xfId="48033"/>
    <cellStyle name="集計 4 5" xfId="48034"/>
    <cellStyle name="集計 4 6" xfId="48035"/>
    <cellStyle name="集計 4 7" xfId="48036"/>
    <cellStyle name="集計 4 8" xfId="48037"/>
    <cellStyle name="集計 4 9" xfId="48038"/>
    <cellStyle name="集計 5" xfId="48039"/>
    <cellStyle name="集計 6" xfId="48040"/>
    <cellStyle name="集計 7" xfId="48041"/>
    <cellStyle name="集計 8" xfId="48042"/>
    <cellStyle name="集計 9" xfId="4804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3.xml"/><Relationship Id="rId18" Type="http://schemas.openxmlformats.org/officeDocument/2006/relationships/externalLink" Target="externalLinks/externalLink8.xml"/><Relationship Id="rId26" Type="http://schemas.openxmlformats.org/officeDocument/2006/relationships/styles" Target="styles.xml"/><Relationship Id="rId3" Type="http://schemas.openxmlformats.org/officeDocument/2006/relationships/worksheet" Target="worksheets/sheet3.xml"/><Relationship Id="rId21" Type="http://schemas.openxmlformats.org/officeDocument/2006/relationships/externalLink" Target="externalLinks/externalLink11.xml"/><Relationship Id="rId7" Type="http://schemas.openxmlformats.org/officeDocument/2006/relationships/worksheet" Target="worksheets/sheet7.xml"/><Relationship Id="rId12" Type="http://schemas.openxmlformats.org/officeDocument/2006/relationships/externalLink" Target="externalLinks/externalLink2.xml"/><Relationship Id="rId17" Type="http://schemas.openxmlformats.org/officeDocument/2006/relationships/externalLink" Target="externalLinks/externalLink7.xml"/><Relationship Id="rId25"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6.xml"/><Relationship Id="rId20" Type="http://schemas.openxmlformats.org/officeDocument/2006/relationships/externalLink" Target="externalLinks/externalLink1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1.xml"/><Relationship Id="rId24" Type="http://schemas.openxmlformats.org/officeDocument/2006/relationships/externalLink" Target="externalLinks/externalLink14.xml"/><Relationship Id="rId5" Type="http://schemas.openxmlformats.org/officeDocument/2006/relationships/worksheet" Target="worksheets/sheet5.xml"/><Relationship Id="rId15" Type="http://schemas.openxmlformats.org/officeDocument/2006/relationships/externalLink" Target="externalLinks/externalLink5.xml"/><Relationship Id="rId23" Type="http://schemas.openxmlformats.org/officeDocument/2006/relationships/externalLink" Target="externalLinks/externalLink13.xml"/><Relationship Id="rId28" Type="http://schemas.openxmlformats.org/officeDocument/2006/relationships/calcChain" Target="calcChain.xml"/><Relationship Id="rId10" Type="http://schemas.openxmlformats.org/officeDocument/2006/relationships/worksheet" Target="worksheets/sheet10.xml"/><Relationship Id="rId19" Type="http://schemas.openxmlformats.org/officeDocument/2006/relationships/externalLink" Target="externalLinks/externalLink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4.xml"/><Relationship Id="rId22" Type="http://schemas.openxmlformats.org/officeDocument/2006/relationships/externalLink" Target="externalLinks/externalLink12.xml"/><Relationship Id="rId27"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U:\1Shared\For%20OKalashnikov\Tab_check_03-04-2018(11%20&#1075;&#1086;&#1088;&#1086;&#1076;&#1086;&#1074;)-&#1076;&#1074;&#1086;&#1080;&#1095;&#1085;&#1072;&#1103;.xlsb" TargetMode="External"/></Relationships>
</file>

<file path=xl/externalLinks/_rels/externalLink2.xml.rels><?xml version="1.0" encoding="UTF-8" standalone="yes"?>
<Relationships xmlns="http://schemas.openxmlformats.org/package/2006/relationships"><Relationship Id="rId1" Type="http://schemas.microsoft.com/office/2006/relationships/xlExternalLinkPath/xlPathMissing" Target="&#1051;&#1080;&#1089;&#1090;2"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Users/TSannikova/AppData/Local/Microsoft/Windows/INetCache/Content.Outlook/IDMICZ69/&#1074;&#1086;&#1089;&#1089;&#1090;&#1072;&#1085;&#1086;&#1074;&#1083;&#1077;&#1085;&#1085;&#1099;&#1077;/&#1084;&#1086;&#1076;&#1077;&#1083;&#1080;%20&#1040;&#1050;/&#1084;&#1086;&#1076;&#1077;&#1083;&#1100;%20&#1040;&#1050;%20&#1085;&#1072;%2010%20&#1083;&#1077;&#1090;%202017%2003%2015/2017-03-15_Model_Ceny_AK_prognoz_Primer._Mazut._Murmansk.xlsx"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Projects\Uranium\2015.12.22%20&#1064;&#1072;&#1073;&#1083;&#1086;&#1085;%20&#1047;&#1072;&#1088;&#1077;&#1095;&#1085;&#1086;&#1077;.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41;&#1099;&#1089;&#1090;&#1088;&#1091;&#1093;&#1080;&#1085;&#1089;&#1082;&#1086;&#1077;.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45;&#1088;&#1084;&#1072;&#1082;&#1086;&#1074;&#1089;&#1082;&#1086;&#1077;.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46;&#1091;&#1083;&#1072;&#1085;&#1089;&#1082;&#1086;&#1077;.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50;&#1086;&#1095;&#1082;&#1086;&#1074;&#1089;&#1082;&#1086;&#1077;.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50;&#1088;&#1072;&#1089;&#1085;&#1086;&#1089;&#1080;&#1073;&#1080;&#1088;&#1089;&#1082;&#1086;&#1077;.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53;&#1086;&#1074;&#1086;&#1088;&#1077;&#1096;&#1077;&#1090;&#1086;&#1074;&#1089;&#1082;&#1086;&#1077;.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53;&#1086;&#1074;&#1086;&#1094;&#1077;&#1083;&#1080;&#1085;&#1085;&#1086;&#1077;.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56;&#1077;&#1096;&#1077;&#1090;&#1086;&#1074;&#1089;&#1082;&#1086;&#1077;.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63;&#1077;&#1088;&#1085;&#1086;&#1074;&#1089;&#1082;&#1086;&#1077;.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PREDEL.PRICE.NCZ.WARM/2025/&#1088;&#1072;&#1089;&#1095;&#1077;&#1090;&#1099;/&#1050;&#1086;&#1095;&#1082;&#1086;&#1074;&#1089;&#1082;&#1080;&#1081;/&#1064;&#1072;&#1073;&#1083;&#1086;&#1085;%20&#1062;&#1040;&#1050;_&#1091;&#1075;&#1086;&#1083;&#1100;_&#1062;&#1055;%20(&#1073;&#1077;&#1079;%20&#1053;&#1044;&#1057;)_2&#1087;&#1075;2024&#1075;_&#1084;&#1077;&#1085;&#1077;&#1077;%2050%20&#1090;&#1099;&#1089;%20&#1050;&#1086;&#1095;&#1082;&#1086;&#1074;&#1089;&#1082;&#1080;&#1081;%20&#1058;&#1088;&#1086;&#1080;&#1094;&#1082;&#1086;&#1077;.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Управляющие параметры"/>
      <sheetName val="Tab_check"/>
      <sheetName val="Cities"/>
      <sheetName val="Tab_EP"/>
      <sheetName val="Tab_heat"/>
      <sheetName val="Tab_FPr"/>
      <sheetName val="Tab_I"/>
      <sheetName val="Tab_ktr"/>
      <sheetName val="Tab_sr"/>
      <sheetName val="Tab_ksr"/>
      <sheetName val="Tab_ktz"/>
      <sheetName val="Tab_pipe"/>
      <sheetName val="Tab_tpe"/>
      <sheetName val="Tab_tpw"/>
      <sheetName val="Tab_gas"/>
      <sheetName val="Tab_inv"/>
      <sheetName val="Tab_KS"/>
      <sheetName val="Regions"/>
      <sheetName val="Tab_P"/>
      <sheetName val="Tab_sz"/>
      <sheetName val="Tab_air"/>
      <sheetName val="Справочник по значениям"/>
    </sheetNames>
    <sheetDataSet>
      <sheetData sheetId="0" refreshError="1"/>
      <sheetData sheetId="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sheetData sheetId="19">
        <row r="9">
          <cell r="B9">
            <v>86941</v>
          </cell>
        </row>
      </sheetData>
      <sheetData sheetId="20" refreshError="1"/>
      <sheetData sheetId="21"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2"/>
      <sheetName val="Лист1"/>
      <sheetName val="П 1"/>
      <sheetName val="П 4"/>
      <sheetName val="regs"/>
      <sheetName val="Справочники"/>
      <sheetName val="1"/>
      <sheetName val="REESTR"/>
      <sheetName val="FST5"/>
      <sheetName val="СЛ7"/>
      <sheetName val="TEHSHEET"/>
      <sheetName val="Титульный"/>
      <sheetName val="REESTR_MO"/>
      <sheetName val="СЛ3"/>
      <sheetName val="Титульный лист"/>
      <sheetName val="Инструкция"/>
      <sheetName val="к2"/>
      <sheetName val="Контроль"/>
      <sheetName val="TSheet"/>
      <sheetName val="tsh"/>
      <sheetName val="Анализ"/>
      <sheetName val="11"/>
      <sheetName val="ORGS"/>
      <sheetName val="Обнулить"/>
      <sheetName val="таблица7 (технол.нужды)"/>
      <sheetName val="таблица7 (хоз.нужды)"/>
      <sheetName val="Справочник"/>
      <sheetName val="Смета"/>
      <sheetName val="Баланс"/>
      <sheetName val="0"/>
      <sheetName val="2"/>
      <sheetName val="2.1"/>
      <sheetName val="2.2"/>
      <sheetName val="2.3"/>
      <sheetName val="4"/>
      <sheetName val="РчСтЭЭ_Ф"/>
      <sheetName val="ИП"/>
      <sheetName val="Ист-ики финанс-я"/>
      <sheetName val="Расчет прибыли"/>
      <sheetName val="РчСтГМ_УП"/>
      <sheetName val="РчСтГМ_Ф"/>
      <sheetName val="Заголовок"/>
      <sheetName val="П 21-1"/>
      <sheetName val="КУ1"/>
      <sheetName val="ИТ№4"/>
      <sheetName val="П№11"/>
      <sheetName val="П№12"/>
      <sheetName val="П№10"/>
      <sheetName val="Заголовок2"/>
      <sheetName val="данные"/>
      <sheetName val="П№5"/>
      <sheetName val="Т№2"/>
      <sheetName val="Лист3"/>
      <sheetName val="3.6.1."/>
      <sheetName val="3"/>
      <sheetName val="5"/>
      <sheetName val="6"/>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одержание"/>
      <sheetName val="Предположения"/>
      <sheetName val="Модель"/>
      <sheetName val="Результаты на 10 лет мазут"/>
      <sheetName val="темп изм Т до АК"/>
      <sheetName val="Коэффициенты"/>
      <sheetName val="КИУМ"/>
      <sheetName val="Топливо"/>
      <sheetName val="Стоимость строительства"/>
      <sheetName val="ФОТ"/>
      <sheetName val="WACC"/>
      <sheetName val="Техприс. водоснаб и водоот"/>
      <sheetName val="Стоимость земля кадастр"/>
      <sheetName val="Тариф ВиК "/>
      <sheetName val="Тариф ЭЭ"/>
      <sheetName val="Стандартизированные ставки ЭЭ"/>
    </sheetNames>
    <sheetDataSet>
      <sheetData sheetId="0" refreshError="1"/>
      <sheetData sheetId="1">
        <row r="161">
          <cell r="E161">
            <v>10</v>
          </cell>
        </row>
        <row r="165">
          <cell r="E165">
            <v>2891.7928000000002</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sheetData sheetId="12" refreshError="1"/>
      <sheetData sheetId="13" refreshError="1"/>
      <sheetData sheetId="14" refreshError="1"/>
      <sheetData sheetId="15"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Master_2"/>
      <sheetName val="MASTER"/>
      <sheetName val="Contents"/>
      <sheetName val="Head"/>
      <sheetName val="Assumption"/>
      <sheetName val="SUMMARY"/>
      <sheetName val="KPI"/>
      <sheetName val="CHECK"/>
      <sheetName val="Initial data"/>
      <sheetName val="Add. internal turnover"/>
      <sheetName val="Adjustments"/>
      <sheetName val="ARO"/>
      <sheetName val="mutator"/>
      <sheetName val="Taxes"/>
      <sheetName val="Fin investments"/>
      <sheetName val="Loans"/>
      <sheetName val="Production"/>
      <sheetName val="Reserves"/>
      <sheetName val="Sales U3O8"/>
      <sheetName val="Inventory"/>
      <sheetName val="Sale of Services"/>
      <sheetName val="Mining Costs"/>
      <sheetName val="Processing Costs"/>
      <sheetName val="Auxiliary Costs"/>
      <sheetName val="Mine management Costs"/>
      <sheetName val="Office Costs"/>
      <sheetName val="Selling Costs"/>
      <sheetName val="Cost per unit"/>
      <sheetName val="Service Contracts"/>
      <sheetName val="Wellfield Development"/>
      <sheetName val="Capital projects (Mine)"/>
      <sheetName val="Capital projects (Office)"/>
      <sheetName val="Operation Costs Summary"/>
      <sheetName val="Non-current assets"/>
      <sheetName val="Accounts payable"/>
      <sheetName val="Accounts receivable"/>
      <sheetName val="Other profit&amp;loss"/>
      <sheetName val="Capital movement"/>
      <sheetName val="DTA-DTL"/>
      <sheetName val="Лист1"/>
      <sheetName val="Лист2"/>
      <sheetName val="mutator_bal"/>
      <sheetName val="mutator_cf_indir"/>
    </sheetNames>
    <sheetDataSet>
      <sheetData sheetId="0">
        <row r="4">
          <cell r="G4">
            <v>2599.7800000000002</v>
          </cell>
        </row>
      </sheetData>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Быструха, Кочковский муниципальный район</v>
          </cell>
        </row>
        <row r="15">
          <cell r="D15" t="str">
            <v/>
          </cell>
        </row>
        <row r="16">
          <cell r="D16" t="str">
            <v>Код ОКТМО</v>
          </cell>
          <cell r="E16" t="str">
            <v>50625402101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950.16388049233149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3427.483241925655</v>
          </cell>
        </row>
      </sheetData>
      <sheetData sheetId="9" refreshError="1"/>
      <sheetData sheetId="10" refreshError="1"/>
      <sheetData sheetId="11"/>
      <sheetData sheetId="12" refreshError="1"/>
      <sheetData sheetId="13">
        <row r="12">
          <cell r="F12">
            <v>3043.1228747591867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1188.3300751080826</v>
          </cell>
        </row>
        <row r="27">
          <cell r="F27">
            <v>0.170455936</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910.92503715885755</v>
          </cell>
        </row>
        <row r="14">
          <cell r="F14">
            <v>14772.721156430425</v>
          </cell>
        </row>
        <row r="15">
          <cell r="F15">
            <v>0.25</v>
          </cell>
        </row>
        <row r="18">
          <cell r="F18">
            <v>15</v>
          </cell>
        </row>
        <row r="19">
          <cell r="F19">
            <v>4187.478806422544</v>
          </cell>
        </row>
        <row r="20">
          <cell r="F20">
            <v>2.1999999999999999E-2</v>
          </cell>
        </row>
        <row r="21">
          <cell r="F21">
            <v>10</v>
          </cell>
        </row>
        <row r="22">
          <cell r="F22">
            <v>3.564990225324248</v>
          </cell>
        </row>
        <row r="23">
          <cell r="F23">
            <v>3.0000000000000001E-3</v>
          </cell>
        </row>
        <row r="24">
          <cell r="F24">
            <v>1188.3300751080826</v>
          </cell>
        </row>
      </sheetData>
      <sheetData sheetId="24"/>
      <sheetData sheetId="25">
        <row r="12">
          <cell r="F12">
            <v>512.83805554765843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66.843419999999995</v>
          </cell>
        </row>
        <row r="27">
          <cell r="F27">
            <v>1216.9608676091943</v>
          </cell>
        </row>
        <row r="28">
          <cell r="F28">
            <v>934.68576621289878</v>
          </cell>
        </row>
        <row r="29">
          <cell r="F29">
            <v>282.2751013962955</v>
          </cell>
        </row>
        <row r="30">
          <cell r="F30">
            <v>2593.5691204031427</v>
          </cell>
        </row>
        <row r="33">
          <cell r="F33">
            <v>1401.6858090922835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19.059999999999999</v>
          </cell>
        </row>
      </sheetData>
      <sheetData sheetId="29" refreshError="1"/>
      <sheetData sheetId="30">
        <row r="12">
          <cell r="F12">
            <v>108.34099695916069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Ермаковский, Кочковский муниципальный район</v>
          </cell>
        </row>
        <row r="15">
          <cell r="D15" t="str">
            <v/>
          </cell>
        </row>
        <row r="16">
          <cell r="D16" t="str">
            <v>Код ОКТМО</v>
          </cell>
          <cell r="E16" t="str">
            <v>50625404101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1108.0484569819764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3997.0131421744322</v>
          </cell>
        </row>
      </sheetData>
      <sheetData sheetId="9" refreshError="1"/>
      <sheetData sheetId="10" refreshError="1"/>
      <sheetData sheetId="11"/>
      <sheetData sheetId="12" refreshError="1"/>
      <sheetData sheetId="13">
        <row r="12">
          <cell r="F12">
            <v>3043.1228747591867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1188.3300751080826</v>
          </cell>
        </row>
        <row r="27">
          <cell r="F27">
            <v>0.170455936</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910.92503715885755</v>
          </cell>
        </row>
        <row r="14">
          <cell r="F14">
            <v>14772.721156430425</v>
          </cell>
        </row>
        <row r="15">
          <cell r="F15">
            <v>0.25</v>
          </cell>
        </row>
        <row r="18">
          <cell r="F18">
            <v>15</v>
          </cell>
        </row>
        <row r="19">
          <cell r="F19">
            <v>4187.478806422544</v>
          </cell>
        </row>
        <row r="20">
          <cell r="F20">
            <v>2.1999999999999999E-2</v>
          </cell>
        </row>
        <row r="21">
          <cell r="F21">
            <v>10</v>
          </cell>
        </row>
        <row r="22">
          <cell r="F22">
            <v>3.564990225324248</v>
          </cell>
        </row>
        <row r="23">
          <cell r="F23">
            <v>3.0000000000000001E-3</v>
          </cell>
        </row>
        <row r="24">
          <cell r="F24">
            <v>1188.3300751080826</v>
          </cell>
        </row>
      </sheetData>
      <sheetData sheetId="24"/>
      <sheetData sheetId="25">
        <row r="12">
          <cell r="F12">
            <v>523.88997590193355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66.843419999999995</v>
          </cell>
        </row>
        <row r="27">
          <cell r="F27">
            <v>1216.9608676091943</v>
          </cell>
        </row>
        <row r="28">
          <cell r="F28">
            <v>934.68576621289878</v>
          </cell>
        </row>
        <row r="29">
          <cell r="F29">
            <v>282.2751013962955</v>
          </cell>
        </row>
        <row r="30">
          <cell r="F30">
            <v>2823.6495456072926</v>
          </cell>
        </row>
        <row r="33">
          <cell r="F33">
            <v>1631.7662342964331</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19.059999999999999</v>
          </cell>
        </row>
      </sheetData>
      <sheetData sheetId="29" refreshError="1"/>
      <sheetData sheetId="30">
        <row r="12">
          <cell r="F12">
            <v>111.71972689603909</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Жуланка, Кочковский муниципальный район</v>
          </cell>
        </row>
        <row r="15">
          <cell r="D15" t="str">
            <v/>
          </cell>
        </row>
        <row r="16">
          <cell r="D16" t="str">
            <v>Код ОКТМО</v>
          </cell>
          <cell r="E16" t="str">
            <v>50625407101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968.36823163273391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3493.1509754028839</v>
          </cell>
        </row>
      </sheetData>
      <sheetData sheetId="9" refreshError="1"/>
      <sheetData sheetId="10" refreshError="1"/>
      <sheetData sheetId="11"/>
      <sheetData sheetId="12" refreshError="1"/>
      <sheetData sheetId="13">
        <row r="12">
          <cell r="F12">
            <v>3043.1228747591867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1188.3300751080826</v>
          </cell>
        </row>
        <row r="27">
          <cell r="F27">
            <v>0.170455936</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910.92503715885755</v>
          </cell>
        </row>
        <row r="14">
          <cell r="F14">
            <v>14772.721156430425</v>
          </cell>
        </row>
        <row r="15">
          <cell r="F15">
            <v>0.25</v>
          </cell>
        </row>
        <row r="18">
          <cell r="F18">
            <v>15</v>
          </cell>
        </row>
        <row r="19">
          <cell r="F19">
            <v>4187.478806422544</v>
          </cell>
        </row>
        <row r="20">
          <cell r="F20">
            <v>2.1999999999999999E-2</v>
          </cell>
        </row>
        <row r="21">
          <cell r="F21">
            <v>10</v>
          </cell>
        </row>
        <row r="22">
          <cell r="F22">
            <v>3.564990225324248</v>
          </cell>
        </row>
        <row r="23">
          <cell r="F23">
            <v>3.0000000000000001E-3</v>
          </cell>
        </row>
        <row r="24">
          <cell r="F24">
            <v>1188.3300751080826</v>
          </cell>
        </row>
      </sheetData>
      <sheetData sheetId="24"/>
      <sheetData sheetId="25">
        <row r="12">
          <cell r="F12">
            <v>511.8457537365033</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39.769379999999998</v>
          </cell>
        </row>
        <row r="27">
          <cell r="F27">
            <v>1216.9608676091943</v>
          </cell>
        </row>
        <row r="28">
          <cell r="F28">
            <v>934.68576621289878</v>
          </cell>
        </row>
        <row r="29">
          <cell r="F29">
            <v>282.2751013962955</v>
          </cell>
        </row>
        <row r="30">
          <cell r="F30">
            <v>2617.8507939690094</v>
          </cell>
        </row>
        <row r="33">
          <cell r="F33">
            <v>1428.2144602377875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11.34</v>
          </cell>
        </row>
      </sheetData>
      <sheetData sheetId="29" refreshError="1"/>
      <sheetData sheetId="30">
        <row r="12">
          <cell r="F12">
            <v>108.68523794574563</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Кочки, Кочковский муниципальный район</v>
          </cell>
        </row>
        <row r="15">
          <cell r="D15" t="str">
            <v/>
          </cell>
        </row>
        <row r="16">
          <cell r="D16" t="str">
            <v>Код ОКТМО</v>
          </cell>
          <cell r="E16" t="str">
            <v>50625410101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1082.2733622813414</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3904.0358074648675</v>
          </cell>
        </row>
      </sheetData>
      <sheetData sheetId="9" refreshError="1"/>
      <sheetData sheetId="10" refreshError="1"/>
      <sheetData sheetId="11"/>
      <sheetData sheetId="12" refreshError="1"/>
      <sheetData sheetId="13">
        <row r="12">
          <cell r="F12">
            <v>3043.1228747591867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1188.3300751080826</v>
          </cell>
        </row>
        <row r="27">
          <cell r="F27">
            <v>0.170455936</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910.92503715885755</v>
          </cell>
        </row>
        <row r="14">
          <cell r="F14">
            <v>14772.721156430425</v>
          </cell>
        </row>
        <row r="15">
          <cell r="F15">
            <v>0.25</v>
          </cell>
        </row>
        <row r="18">
          <cell r="F18">
            <v>15</v>
          </cell>
        </row>
        <row r="19">
          <cell r="F19">
            <v>4187.478806422544</v>
          </cell>
        </row>
        <row r="20">
          <cell r="F20">
            <v>2.1999999999999999E-2</v>
          </cell>
        </row>
        <row r="21">
          <cell r="F21">
            <v>10</v>
          </cell>
        </row>
        <row r="22">
          <cell r="F22">
            <v>3.564990225324248</v>
          </cell>
        </row>
        <row r="23">
          <cell r="F23">
            <v>3.0000000000000001E-3</v>
          </cell>
        </row>
        <row r="24">
          <cell r="F24">
            <v>1188.3300751080826</v>
          </cell>
        </row>
      </sheetData>
      <sheetData sheetId="24"/>
      <sheetData sheetId="25">
        <row r="12">
          <cell r="F12">
            <v>521.95800246199815</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65.317875000000015</v>
          </cell>
        </row>
        <row r="27">
          <cell r="F27">
            <v>1216.9608676091943</v>
          </cell>
        </row>
        <row r="28">
          <cell r="F28">
            <v>934.68576621289878</v>
          </cell>
        </row>
        <row r="29">
          <cell r="F29">
            <v>282.2751013962955</v>
          </cell>
        </row>
        <row r="30">
          <cell r="F30">
            <v>2785.9616677246081</v>
          </cell>
        </row>
        <row r="33">
          <cell r="F33">
            <v>1594.2049671970576</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18.625000000000004</v>
          </cell>
        </row>
      </sheetData>
      <sheetData sheetId="29" refreshError="1"/>
      <sheetData sheetId="30">
        <row r="12">
          <cell r="F12">
            <v>111.16558553322768</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s>
    <sheetDataSet>
      <sheetData sheetId="0"/>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ист1"/>
    </sheetNames>
    <sheetDataSet>
      <sheetData sheetId="0"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Новоцелинное, Кочковский муниципальный район</v>
          </cell>
        </row>
        <row r="15">
          <cell r="D15" t="str">
            <v/>
          </cell>
        </row>
        <row r="16">
          <cell r="D16" t="str">
            <v>Код ОКТМО</v>
          </cell>
          <cell r="E16" t="str">
            <v>50625412101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1082.2745245322319</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3904.04</v>
          </cell>
        </row>
      </sheetData>
      <sheetData sheetId="9" refreshError="1"/>
      <sheetData sheetId="10" refreshError="1"/>
      <sheetData sheetId="11"/>
      <sheetData sheetId="12" refreshError="1"/>
      <sheetData sheetId="13">
        <row r="12">
          <cell r="F12">
            <v>3043.1228747591867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1188.3300751080826</v>
          </cell>
        </row>
        <row r="27">
          <cell r="F27">
            <v>0.170455936</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910.92503715885755</v>
          </cell>
        </row>
        <row r="14">
          <cell r="F14">
            <v>14772.721156430425</v>
          </cell>
        </row>
        <row r="15">
          <cell r="F15">
            <v>0.25</v>
          </cell>
        </row>
        <row r="18">
          <cell r="F18">
            <v>15</v>
          </cell>
        </row>
        <row r="19">
          <cell r="F19">
            <v>4187.478806422544</v>
          </cell>
        </row>
        <row r="20">
          <cell r="F20">
            <v>2.1999999999999999E-2</v>
          </cell>
        </row>
        <row r="21">
          <cell r="F21">
            <v>10</v>
          </cell>
        </row>
        <row r="22">
          <cell r="F22">
            <v>3.564990225324248</v>
          </cell>
        </row>
        <row r="23">
          <cell r="F23">
            <v>3.0000000000000001E-3</v>
          </cell>
        </row>
        <row r="24">
          <cell r="F24">
            <v>1188.3300751080826</v>
          </cell>
        </row>
      </sheetData>
      <sheetData sheetId="24"/>
      <sheetData sheetId="25">
        <row r="12">
          <cell r="F12">
            <v>521.95808381956044</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65.317875000000015</v>
          </cell>
        </row>
        <row r="27">
          <cell r="F27">
            <v>1216.9608676091943</v>
          </cell>
        </row>
        <row r="28">
          <cell r="F28">
            <v>934.68576621289878</v>
          </cell>
        </row>
        <row r="29">
          <cell r="F29">
            <v>282.2751013962955</v>
          </cell>
        </row>
        <row r="30">
          <cell r="F30">
            <v>2785.9633614377308</v>
          </cell>
        </row>
        <row r="33">
          <cell r="F33">
            <v>1594.2066609101805</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18.625000000000004</v>
          </cell>
        </row>
      </sheetData>
      <sheetData sheetId="29" refreshError="1"/>
      <sheetData sheetId="30">
        <row r="12">
          <cell r="F12">
            <v>111.16561040539675</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refreshError="1"/>
      <sheetData sheetId="1" refreshError="1"/>
      <sheetData sheetId="2" refreshError="1"/>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Решеты, Кочковский муниципальный район</v>
          </cell>
        </row>
        <row r="15">
          <cell r="D15" t="str">
            <v/>
          </cell>
        </row>
        <row r="16">
          <cell r="D16" t="str">
            <v>Код ОКТМО</v>
          </cell>
          <cell r="E16" t="str">
            <v>50625413101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refreshError="1"/>
      <sheetData sheetId="5" refreshError="1"/>
      <sheetData sheetId="6" refreshError="1"/>
      <sheetData sheetId="7">
        <row r="12">
          <cell r="F12">
            <v>1001.3903025409693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3612.27</v>
          </cell>
        </row>
      </sheetData>
      <sheetData sheetId="9" refreshError="1"/>
      <sheetData sheetId="10" refreshError="1"/>
      <sheetData sheetId="11"/>
      <sheetData sheetId="12" refreshError="1"/>
      <sheetData sheetId="13">
        <row r="12">
          <cell r="F12">
            <v>3043.1228747591867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1188.3300751080826</v>
          </cell>
        </row>
        <row r="27">
          <cell r="F27">
            <v>0.170455936</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refreshError="1"/>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refreshError="1"/>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refreshError="1"/>
      <sheetData sheetId="23">
        <row r="12">
          <cell r="F12">
            <v>910.92503715885755</v>
          </cell>
        </row>
        <row r="14">
          <cell r="F14">
            <v>14772.721156430425</v>
          </cell>
        </row>
        <row r="15">
          <cell r="F15">
            <v>0.25</v>
          </cell>
        </row>
        <row r="18">
          <cell r="F18">
            <v>15</v>
          </cell>
        </row>
        <row r="19">
          <cell r="F19">
            <v>4187.478806422544</v>
          </cell>
        </row>
        <row r="20">
          <cell r="F20">
            <v>2.1999999999999999E-2</v>
          </cell>
        </row>
        <row r="21">
          <cell r="F21">
            <v>10</v>
          </cell>
        </row>
        <row r="22">
          <cell r="F22">
            <v>3.564990225324248</v>
          </cell>
        </row>
        <row r="23">
          <cell r="F23">
            <v>3.0000000000000001E-3</v>
          </cell>
        </row>
        <row r="24">
          <cell r="F24">
            <v>1188.3300751080826</v>
          </cell>
        </row>
      </sheetData>
      <sheetData sheetId="24"/>
      <sheetData sheetId="25">
        <row r="12">
          <cell r="F12">
            <v>517.66290495763678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81.642960000000002</v>
          </cell>
        </row>
        <row r="27">
          <cell r="F27">
            <v>1216.9608676091943</v>
          </cell>
        </row>
        <row r="28">
          <cell r="F28">
            <v>934.68576621289878</v>
          </cell>
        </row>
        <row r="29">
          <cell r="F29">
            <v>282.2751013962955</v>
          </cell>
        </row>
        <row r="30">
          <cell r="F30">
            <v>2669.4481083444061</v>
          </cell>
        </row>
        <row r="33">
          <cell r="F33">
            <v>1476.3365269058177</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23.28</v>
          </cell>
        </row>
      </sheetData>
      <sheetData sheetId="29" refreshError="1"/>
      <sheetData sheetId="30">
        <row r="12">
          <cell r="F12">
            <v>109.46202238833301</v>
          </cell>
        </row>
        <row r="17">
          <cell r="F17">
            <v>0.02</v>
          </cell>
        </row>
      </sheetData>
      <sheetData sheetId="31">
        <row r="12">
          <cell r="F12" t="str">
            <v>-</v>
          </cell>
        </row>
      </sheetData>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село Черновка, Кочковский муниципальный район</v>
          </cell>
        </row>
        <row r="15">
          <cell r="D15" t="str">
            <v/>
          </cell>
        </row>
        <row r="16">
          <cell r="D16" t="str">
            <v>Код ОКТМО</v>
          </cell>
          <cell r="E16" t="str">
            <v>50625419101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864.56603477523731</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3118.71</v>
          </cell>
        </row>
      </sheetData>
      <sheetData sheetId="9"/>
      <sheetData sheetId="10"/>
      <sheetData sheetId="11"/>
      <sheetData sheetId="12"/>
      <sheetData sheetId="13">
        <row r="12">
          <cell r="F12">
            <v>3043.1228747591867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1188.3300751080826</v>
          </cell>
        </row>
        <row r="27">
          <cell r="F27">
            <v>0.170455936</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sheetData sheetId="23">
        <row r="12">
          <cell r="F12">
            <v>910.92503715885755</v>
          </cell>
        </row>
        <row r="14">
          <cell r="F14">
            <v>14772.721156430425</v>
          </cell>
        </row>
        <row r="15">
          <cell r="F15">
            <v>0.25</v>
          </cell>
        </row>
        <row r="18">
          <cell r="F18">
            <v>15</v>
          </cell>
        </row>
        <row r="19">
          <cell r="F19">
            <v>4187.478806422544</v>
          </cell>
        </row>
        <row r="20">
          <cell r="F20">
            <v>2.1999999999999999E-2</v>
          </cell>
        </row>
        <row r="21">
          <cell r="F21">
            <v>10</v>
          </cell>
        </row>
        <row r="22">
          <cell r="F22">
            <v>3.564990225324248</v>
          </cell>
        </row>
        <row r="23">
          <cell r="F23">
            <v>3.0000000000000001E-3</v>
          </cell>
        </row>
        <row r="24">
          <cell r="F24">
            <v>1188.3300751080826</v>
          </cell>
        </row>
      </sheetData>
      <sheetData sheetId="24"/>
      <sheetData sheetId="25">
        <row r="12">
          <cell r="F12">
            <v>504.57519592851679</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39.716774999999998</v>
          </cell>
        </row>
        <row r="27">
          <cell r="F27">
            <v>1216.9608676091943</v>
          </cell>
        </row>
        <row r="28">
          <cell r="F28">
            <v>934.68576621289878</v>
          </cell>
        </row>
        <row r="29">
          <cell r="F29">
            <v>282.2751013962955</v>
          </cell>
        </row>
        <row r="30">
          <cell r="F30">
            <v>2466.5786214258451</v>
          </cell>
        </row>
        <row r="33">
          <cell r="F33">
            <v>1276.946653583703</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11.325000000000001</v>
          </cell>
        </row>
      </sheetData>
      <sheetData sheetId="29"/>
      <sheetData sheetId="30">
        <row r="12">
          <cell r="F12">
            <v>106.46378285243598</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труктура"/>
      <sheetName val="Содержание"/>
      <sheetName val="И1"/>
      <sheetName val="Инвест.об."/>
      <sheetName val="И2"/>
      <sheetName val="И2.1"/>
      <sheetName val="С1"/>
      <sheetName val="С1.1"/>
      <sheetName val="С1.2"/>
      <sheetName val="Data1.2"/>
      <sheetName val="С1.3"/>
      <sheetName val="Data1.3"/>
      <sheetName val="С2"/>
      <sheetName val="С2.1"/>
      <sheetName val="Data2.1"/>
      <sheetName val="С2.2"/>
      <sheetName val="С2.3"/>
      <sheetName val="С2.4"/>
      <sheetName val="Data2.4"/>
      <sheetName val="С2.5"/>
      <sheetName val="С2.6"/>
      <sheetName val="Data2.6"/>
      <sheetName val="С3"/>
      <sheetName val="С3.1"/>
      <sheetName val="С4"/>
      <sheetName val="С4.1"/>
      <sheetName val="С4.2"/>
      <sheetName val="С4.3"/>
      <sheetName val="С4.4"/>
      <sheetName val="С5"/>
      <sheetName val="С6"/>
      <sheetName val="И3"/>
      <sheetName val="Проверка"/>
      <sheetName val="ИПЦ_ИПГ"/>
      <sheetName val="АК_прогноз"/>
      <sheetName val="ПУЦ (п.67)"/>
      <sheetName val="АК_прогноз_j"/>
      <sheetName val="Гр&amp;ПУЦ_v1"/>
      <sheetName val="Заморозка"/>
      <sheetName val="ИПГ_мо"/>
      <sheetName val="ИПГ_рег"/>
      <sheetName val="Темп VS ИПГ"/>
      <sheetName val="МУ770_Т1"/>
      <sheetName val="Гр&amp;ПУЦ_v2"/>
      <sheetName val="Системный"/>
    </sheetNames>
    <definedNames>
      <definedName name="Лист29.PrintBlock"/>
    </definedNames>
    <sheetDataSet>
      <sheetData sheetId="0"/>
      <sheetData sheetId="1"/>
      <sheetData sheetId="2"/>
      <sheetData sheetId="3">
        <row r="8">
          <cell r="D8" t="str">
            <v>Период регулирования (i)-й</v>
          </cell>
          <cell r="E8">
            <v>2025</v>
          </cell>
        </row>
        <row r="9">
          <cell r="D9" t="str">
            <v>Период регулирования (i-1)-й</v>
          </cell>
          <cell r="E9">
            <v>2024</v>
          </cell>
        </row>
        <row r="10">
          <cell r="D10" t="str">
            <v>Период регулирования (i-2)-й</v>
          </cell>
          <cell r="E10">
            <v>2023</v>
          </cell>
        </row>
        <row r="11">
          <cell r="D11" t="str">
            <v>Базовый год (б)</v>
          </cell>
          <cell r="E11">
            <v>2019</v>
          </cell>
        </row>
        <row r="13">
          <cell r="D13" t="str">
            <v>Субъект Российской Федерации</v>
          </cell>
          <cell r="E13" t="str">
            <v>Новосибирская область</v>
          </cell>
        </row>
        <row r="14">
          <cell r="D14" t="str">
            <v>Тип муниципального образования (выберите из списка)</v>
          </cell>
          <cell r="E14" t="str">
            <v>поселок Троицкий, Кочковский муниципальный район</v>
          </cell>
        </row>
        <row r="15">
          <cell r="D15" t="str">
            <v/>
          </cell>
        </row>
        <row r="16">
          <cell r="D16" t="str">
            <v>Код ОКТМО</v>
          </cell>
          <cell r="E16" t="str">
            <v>50625416101</v>
          </cell>
        </row>
        <row r="17">
          <cell r="D17" t="str">
            <v>Система теплоснабжения</v>
          </cell>
        </row>
        <row r="18">
          <cell r="D18" t="str">
            <v>Вид топлива, использование которого преобладает в системе теплоснабжения</v>
          </cell>
        </row>
      </sheetData>
      <sheetData sheetId="4"/>
      <sheetData sheetId="5"/>
      <sheetData sheetId="6"/>
      <sheetData sheetId="7">
        <row r="12">
          <cell r="F12">
            <v>1108.047585911153</v>
          </cell>
        </row>
        <row r="13">
          <cell r="F13">
            <v>176.4</v>
          </cell>
        </row>
        <row r="16">
          <cell r="F16">
            <v>7000</v>
          </cell>
        </row>
        <row r="17">
          <cell r="F17">
            <v>0.72857142857142854</v>
          </cell>
        </row>
        <row r="20">
          <cell r="F20">
            <v>21.588411179999994</v>
          </cell>
        </row>
        <row r="21">
          <cell r="F21">
            <v>20.818139999999996</v>
          </cell>
        </row>
        <row r="22">
          <cell r="F22">
            <v>1.0369999999999999</v>
          </cell>
        </row>
        <row r="23">
          <cell r="F23">
            <v>1.0469999999999999</v>
          </cell>
        </row>
      </sheetData>
      <sheetData sheetId="8">
        <row r="13">
          <cell r="E13" t="str">
            <v>уголь (вид угля не указан в топливном балансе)</v>
          </cell>
        </row>
        <row r="16">
          <cell r="E16">
            <v>5100</v>
          </cell>
        </row>
        <row r="19">
          <cell r="E19">
            <v>1.4E-2</v>
          </cell>
        </row>
        <row r="20">
          <cell r="E20">
            <v>0.04</v>
          </cell>
        </row>
        <row r="27">
          <cell r="E27">
            <v>3997.01</v>
          </cell>
        </row>
      </sheetData>
      <sheetData sheetId="9"/>
      <sheetData sheetId="10"/>
      <sheetData sheetId="11"/>
      <sheetData sheetId="12"/>
      <sheetData sheetId="13">
        <row r="12">
          <cell r="F12">
            <v>3043.1228747591867</v>
          </cell>
        </row>
        <row r="13">
          <cell r="F13">
            <v>203708.97017230222</v>
          </cell>
        </row>
        <row r="14">
          <cell r="F14">
            <v>113455</v>
          </cell>
        </row>
        <row r="15">
          <cell r="F15">
            <v>1.071</v>
          </cell>
        </row>
        <row r="16">
          <cell r="F16">
            <v>1</v>
          </cell>
        </row>
        <row r="17">
          <cell r="F17">
            <v>1.01</v>
          </cell>
        </row>
        <row r="18">
          <cell r="F18">
            <v>38910.02669467502</v>
          </cell>
        </row>
        <row r="19">
          <cell r="F19">
            <v>0</v>
          </cell>
        </row>
        <row r="20">
          <cell r="F20">
            <v>23441.524932855718</v>
          </cell>
        </row>
        <row r="21">
          <cell r="F21">
            <v>1</v>
          </cell>
        </row>
        <row r="22">
          <cell r="F22">
            <v>42890.921752741691</v>
          </cell>
        </row>
        <row r="23">
          <cell r="F23">
            <v>1990</v>
          </cell>
        </row>
        <row r="26">
          <cell r="F26">
            <v>1188.3300751080826</v>
          </cell>
        </row>
        <row r="27">
          <cell r="F27">
            <v>0.170455936</v>
          </cell>
        </row>
        <row r="28">
          <cell r="F28">
            <v>4200</v>
          </cell>
        </row>
        <row r="29">
          <cell r="F29">
            <v>0.17804631770487722</v>
          </cell>
        </row>
        <row r="30">
          <cell r="F30">
            <v>0.1652189781021898</v>
          </cell>
        </row>
        <row r="31">
          <cell r="F31">
            <v>0.13880000000000001</v>
          </cell>
        </row>
        <row r="32">
          <cell r="F32">
            <v>0.12640000000000001</v>
          </cell>
        </row>
        <row r="33">
          <cell r="F33">
            <v>10</v>
          </cell>
        </row>
        <row r="35">
          <cell r="F35">
            <v>1.6598760876745948</v>
          </cell>
        </row>
        <row r="37">
          <cell r="F37">
            <v>20.818139999999996</v>
          </cell>
        </row>
        <row r="38">
          <cell r="F38">
            <v>7</v>
          </cell>
        </row>
        <row r="40">
          <cell r="F40">
            <v>0.97</v>
          </cell>
        </row>
        <row r="42">
          <cell r="F42">
            <v>0.35</v>
          </cell>
        </row>
      </sheetData>
      <sheetData sheetId="14">
        <row r="12">
          <cell r="E12" t="str">
            <v>V</v>
          </cell>
        </row>
        <row r="13">
          <cell r="E13" t="str">
            <v>6 и менее баллов</v>
          </cell>
        </row>
        <row r="14">
          <cell r="E14" t="str">
            <v>от 200 до 500</v>
          </cell>
        </row>
        <row r="15">
          <cell r="E15" t="str">
            <v>нет</v>
          </cell>
        </row>
        <row r="19">
          <cell r="E19">
            <v>-38</v>
          </cell>
        </row>
        <row r="22">
          <cell r="E22" t="str">
            <v>нет</v>
          </cell>
        </row>
        <row r="27">
          <cell r="E27">
            <v>14307.876789999998</v>
          </cell>
        </row>
        <row r="28">
          <cell r="E28">
            <v>9541.9567200000001</v>
          </cell>
        </row>
      </sheetData>
      <sheetData sheetId="15"/>
      <sheetData sheetId="16">
        <row r="10">
          <cell r="E10">
            <v>1287</v>
          </cell>
        </row>
        <row r="12">
          <cell r="E12">
            <v>5.97</v>
          </cell>
        </row>
        <row r="13">
          <cell r="E13">
            <v>1</v>
          </cell>
        </row>
        <row r="14">
          <cell r="E14">
            <v>12104</v>
          </cell>
        </row>
        <row r="15">
          <cell r="E15">
            <v>4.8000000000000001E-2</v>
          </cell>
        </row>
        <row r="16">
          <cell r="E16">
            <v>1</v>
          </cell>
        </row>
      </sheetData>
      <sheetData sheetId="17">
        <row r="11">
          <cell r="E11">
            <v>9.89</v>
          </cell>
        </row>
        <row r="12">
          <cell r="E12">
            <v>0.56000000000000005</v>
          </cell>
        </row>
        <row r="13">
          <cell r="E13">
            <v>300</v>
          </cell>
        </row>
        <row r="14">
          <cell r="E14">
            <v>61211</v>
          </cell>
        </row>
        <row r="15">
          <cell r="E15">
            <v>45675</v>
          </cell>
        </row>
        <row r="16">
          <cell r="E16">
            <v>65637</v>
          </cell>
        </row>
        <row r="17">
          <cell r="E17">
            <v>31684</v>
          </cell>
        </row>
      </sheetData>
      <sheetData sheetId="18"/>
      <sheetData sheetId="19"/>
      <sheetData sheetId="20">
        <row r="11">
          <cell r="E11">
            <v>-2.9000000000000026E-2</v>
          </cell>
          <cell r="F11">
            <v>0.245</v>
          </cell>
          <cell r="G11">
            <v>0.114</v>
          </cell>
          <cell r="H11">
            <v>0.04</v>
          </cell>
          <cell r="I11">
            <v>0.11700000000000001</v>
          </cell>
          <cell r="J11">
            <v>6.0999999999999999E-2</v>
          </cell>
          <cell r="K11">
            <v>3.5813361771260002E-2</v>
          </cell>
          <cell r="L11">
            <v>3.2682303599220003E-2</v>
          </cell>
        </row>
      </sheetData>
      <sheetData sheetId="21"/>
      <sheetData sheetId="22"/>
      <sheetData sheetId="23">
        <row r="12">
          <cell r="F12">
            <v>910.92503715885755</v>
          </cell>
        </row>
        <row r="14">
          <cell r="F14">
            <v>14772.721156430425</v>
          </cell>
        </row>
        <row r="15">
          <cell r="F15">
            <v>0.25</v>
          </cell>
        </row>
        <row r="18">
          <cell r="F18">
            <v>15</v>
          </cell>
        </row>
        <row r="19">
          <cell r="F19">
            <v>4187.478806422544</v>
          </cell>
        </row>
        <row r="20">
          <cell r="F20">
            <v>2.1999999999999999E-2</v>
          </cell>
        </row>
        <row r="21">
          <cell r="F21">
            <v>10</v>
          </cell>
        </row>
        <row r="22">
          <cell r="F22">
            <v>3.564990225324248</v>
          </cell>
        </row>
        <row r="23">
          <cell r="F23">
            <v>3.0000000000000001E-3</v>
          </cell>
        </row>
        <row r="24">
          <cell r="F24">
            <v>1188.3300751080826</v>
          </cell>
        </row>
      </sheetData>
      <sheetData sheetId="24"/>
      <sheetData sheetId="25">
        <row r="12">
          <cell r="F12">
            <v>521.70258103930428</v>
          </cell>
        </row>
        <row r="16">
          <cell r="F16">
            <v>1652.5</v>
          </cell>
        </row>
        <row r="17">
          <cell r="F17">
            <v>73547</v>
          </cell>
        </row>
        <row r="18">
          <cell r="F18">
            <v>0.02</v>
          </cell>
        </row>
        <row r="19">
          <cell r="F19">
            <v>12104</v>
          </cell>
        </row>
        <row r="20">
          <cell r="F20">
            <v>1.4999999999999999E-2</v>
          </cell>
        </row>
        <row r="21">
          <cell r="F21">
            <v>1933.1949342509995</v>
          </cell>
        </row>
        <row r="22">
          <cell r="F22">
            <v>3.6112641666666665</v>
          </cell>
        </row>
        <row r="23">
          <cell r="F23">
            <v>180</v>
          </cell>
        </row>
        <row r="24">
          <cell r="F24">
            <v>8497.1999999999989</v>
          </cell>
        </row>
        <row r="25">
          <cell r="F25">
            <v>0.35</v>
          </cell>
        </row>
        <row r="26">
          <cell r="F26">
            <v>40.716269999999994</v>
          </cell>
        </row>
        <row r="27">
          <cell r="F27">
            <v>1216.9608676091943</v>
          </cell>
        </row>
        <row r="28">
          <cell r="F28">
            <v>934.68576621289878</v>
          </cell>
        </row>
        <row r="29">
          <cell r="F29">
            <v>282.2751013962955</v>
          </cell>
        </row>
        <row r="30">
          <cell r="F30">
            <v>2821.4798846458834</v>
          </cell>
        </row>
        <row r="33">
          <cell r="F33">
            <v>1631.7649649112284</v>
          </cell>
        </row>
        <row r="35">
          <cell r="F35">
            <v>17.040680999999999</v>
          </cell>
        </row>
        <row r="36">
          <cell r="F36">
            <v>14319.9</v>
          </cell>
        </row>
        <row r="37">
          <cell r="F37">
            <v>1.19</v>
          </cell>
        </row>
      </sheetData>
      <sheetData sheetId="26"/>
      <sheetData sheetId="27">
        <row r="8">
          <cell r="F8" t="str">
            <v>нет</v>
          </cell>
        </row>
      </sheetData>
      <sheetData sheetId="28">
        <row r="11">
          <cell r="E11">
            <v>1871</v>
          </cell>
        </row>
        <row r="12">
          <cell r="E12">
            <v>1636</v>
          </cell>
        </row>
        <row r="13">
          <cell r="E13">
            <v>204</v>
          </cell>
        </row>
        <row r="17">
          <cell r="E17">
            <v>11.61</v>
          </cell>
        </row>
      </sheetData>
      <sheetData sheetId="29"/>
      <sheetData sheetId="30">
        <row r="12">
          <cell r="F12">
            <v>111.67596157737003</v>
          </cell>
        </row>
        <row r="17">
          <cell r="F17">
            <v>0.02</v>
          </cell>
        </row>
      </sheetData>
      <sheetData sheetId="31">
        <row r="12">
          <cell r="F12" t="str">
            <v>-</v>
          </cell>
        </row>
      </sheetData>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[5]И1!D13</f>
        <v>Субъект Российской Федерации</v>
      </c>
      <c r="C4" s="10" t="str">
        <f>[5]И1!E13</f>
        <v>Новосибирская область</v>
      </c>
    </row>
    <row r="5" spans="1:3" ht="38.25">
      <c r="A5" s="8"/>
      <c r="B5" s="9" t="str">
        <f>[5]И1!D14</f>
        <v>Тип муниципального образования (выберите из списка)</v>
      </c>
      <c r="C5" s="10" t="str">
        <f>[5]И1!E14</f>
        <v>село Быструха, Кочковский муниципальный район</v>
      </c>
    </row>
    <row r="6" spans="1:3">
      <c r="A6" s="8"/>
      <c r="B6" s="9" t="str">
        <f>IF([5]И1!E15="","",[5]И1!D15)</f>
        <v/>
      </c>
      <c r="C6" s="10" t="str">
        <f>IF([5]И1!E15="","",[5]И1!E15)</f>
        <v/>
      </c>
    </row>
    <row r="7" spans="1:3">
      <c r="A7" s="8"/>
      <c r="B7" s="9" t="str">
        <f>[5]И1!D16</f>
        <v>Код ОКТМО</v>
      </c>
      <c r="C7" s="11" t="str">
        <f>[5]И1!E16</f>
        <v>50625402101</v>
      </c>
    </row>
    <row r="8" spans="1:3">
      <c r="A8" s="8"/>
      <c r="B8" s="12" t="str">
        <f>[5]И1!D17</f>
        <v>Система теплоснабжения</v>
      </c>
      <c r="C8" s="13">
        <f>[5]И1!E17</f>
        <v>0</v>
      </c>
    </row>
    <row r="9" spans="1:3">
      <c r="A9" s="8"/>
      <c r="B9" s="9" t="str">
        <f>[5]И1!D8</f>
        <v>Период регулирования (i)-й</v>
      </c>
      <c r="C9" s="14">
        <f>[5]И1!E8</f>
        <v>2025</v>
      </c>
    </row>
    <row r="10" spans="1:3">
      <c r="A10" s="8"/>
      <c r="B10" s="9" t="str">
        <f>[5]И1!D9</f>
        <v>Период регулирования (i-1)-й</v>
      </c>
      <c r="C10" s="14">
        <f>[5]И1!E9</f>
        <v>2024</v>
      </c>
    </row>
    <row r="11" spans="1:3">
      <c r="A11" s="8"/>
      <c r="B11" s="9" t="str">
        <f>[5]И1!D10</f>
        <v>Период регулирования (i-2)-й</v>
      </c>
      <c r="C11" s="14">
        <f>[5]И1!E10</f>
        <v>2023</v>
      </c>
    </row>
    <row r="12" spans="1:3">
      <c r="A12" s="8"/>
      <c r="B12" s="9" t="str">
        <f>[5]И1!D11</f>
        <v>Базовый год (б)</v>
      </c>
      <c r="C12" s="14">
        <f>[5]И1!E11</f>
        <v>2019</v>
      </c>
    </row>
    <row r="13" spans="1:3" ht="38.25">
      <c r="A13" s="8"/>
      <c r="B13" s="9" t="str">
        <f>[5]И1!D18</f>
        <v>Вид топлива, использование которого преобладает в системе теплоснабжения</v>
      </c>
      <c r="C13" s="15" t="str">
        <f>[5]С1.1!E13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5525.390844917195</v>
      </c>
    </row>
    <row r="18" spans="1:3" ht="42.75">
      <c r="A18" s="22" t="s">
        <v>8</v>
      </c>
      <c r="B18" s="25" t="s">
        <v>9</v>
      </c>
      <c r="C18" s="26">
        <f>[5]С1!F12</f>
        <v>950.16388049233149</v>
      </c>
    </row>
    <row r="19" spans="1:3" ht="42.75">
      <c r="A19" s="22" t="s">
        <v>10</v>
      </c>
      <c r="B19" s="25" t="s">
        <v>11</v>
      </c>
      <c r="C19" s="26">
        <f>[5]С2!F12</f>
        <v>3043.1228747591867</v>
      </c>
    </row>
    <row r="20" spans="1:3" ht="30">
      <c r="A20" s="22" t="s">
        <v>12</v>
      </c>
      <c r="B20" s="25" t="s">
        <v>13</v>
      </c>
      <c r="C20" s="26">
        <f>[5]С3!F12</f>
        <v>910.92503715885755</v>
      </c>
    </row>
    <row r="21" spans="1:3" ht="42.75">
      <c r="A21" s="22" t="s">
        <v>14</v>
      </c>
      <c r="B21" s="25" t="s">
        <v>15</v>
      </c>
      <c r="C21" s="26">
        <f>[5]С4!F12</f>
        <v>512.83805554765843</v>
      </c>
    </row>
    <row r="22" spans="1:3" ht="30">
      <c r="A22" s="22" t="s">
        <v>16</v>
      </c>
      <c r="B22" s="25" t="s">
        <v>17</v>
      </c>
      <c r="C22" s="26">
        <f>[5]С5!F12</f>
        <v>108.34099695916069</v>
      </c>
    </row>
    <row r="23" spans="1:3" ht="43.5" thickBot="1">
      <c r="A23" s="27" t="s">
        <v>18</v>
      </c>
      <c r="B23" s="117" t="s">
        <v>19</v>
      </c>
      <c r="C23" s="28" t="str">
        <f>[5]С6!F12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[5]С1.1!E16</f>
        <v>5100</v>
      </c>
    </row>
    <row r="29" spans="1:3" ht="42.75">
      <c r="A29" s="22" t="s">
        <v>10</v>
      </c>
      <c r="B29" s="33" t="s">
        <v>22</v>
      </c>
      <c r="C29" s="34">
        <f>[5]С1.1!E27</f>
        <v>3427.483241925655</v>
      </c>
    </row>
    <row r="30" spans="1:3" ht="17.25">
      <c r="A30" s="22" t="s">
        <v>12</v>
      </c>
      <c r="B30" s="33" t="s">
        <v>23</v>
      </c>
      <c r="C30" s="35">
        <f>[5]С1.1!E19</f>
        <v>1.4E-2</v>
      </c>
    </row>
    <row r="31" spans="1:3" ht="17.25">
      <c r="A31" s="22" t="s">
        <v>14</v>
      </c>
      <c r="B31" s="33" t="s">
        <v>24</v>
      </c>
      <c r="C31" s="35">
        <f>[5]С1.1!E20</f>
        <v>0.04</v>
      </c>
    </row>
    <row r="32" spans="1:3" ht="30">
      <c r="A32" s="22" t="s">
        <v>16</v>
      </c>
      <c r="B32" s="36" t="s">
        <v>25</v>
      </c>
      <c r="C32" s="37">
        <f>[5]С1!F13</f>
        <v>176.4</v>
      </c>
    </row>
    <row r="33" spans="1:3">
      <c r="A33" s="22" t="s">
        <v>18</v>
      </c>
      <c r="B33" s="36" t="s">
        <v>26</v>
      </c>
      <c r="C33" s="38">
        <f>[5]С1!F16</f>
        <v>7000</v>
      </c>
    </row>
    <row r="34" spans="1:3" ht="14.25">
      <c r="A34" s="22" t="s">
        <v>27</v>
      </c>
      <c r="B34" s="39" t="s">
        <v>28</v>
      </c>
      <c r="C34" s="40">
        <f>[5]С1!F17</f>
        <v>0.72857142857142854</v>
      </c>
    </row>
    <row r="35" spans="1:3" ht="15.75">
      <c r="A35" s="41" t="s">
        <v>29</v>
      </c>
      <c r="B35" s="42" t="s">
        <v>30</v>
      </c>
      <c r="C35" s="40">
        <f>[5]С1!F20</f>
        <v>21.588411179999994</v>
      </c>
    </row>
    <row r="36" spans="1:3" ht="15.75">
      <c r="A36" s="41" t="s">
        <v>31</v>
      </c>
      <c r="B36" s="43" t="s">
        <v>32</v>
      </c>
      <c r="C36" s="40">
        <f>[5]С1!F21</f>
        <v>20.818139999999996</v>
      </c>
    </row>
    <row r="37" spans="1:3" ht="14.25">
      <c r="A37" s="41" t="s">
        <v>33</v>
      </c>
      <c r="B37" s="44" t="s">
        <v>34</v>
      </c>
      <c r="C37" s="40">
        <f>[5]С1!F22</f>
        <v>1.0369999999999999</v>
      </c>
    </row>
    <row r="38" spans="1:3" ht="53.25" thickBot="1">
      <c r="A38" s="27" t="s">
        <v>35</v>
      </c>
      <c r="B38" s="45" t="s">
        <v>36</v>
      </c>
      <c r="C38" s="46">
        <f>[5]С1!F23</f>
        <v>1.0469999999999999</v>
      </c>
    </row>
    <row r="39" spans="1:3" ht="13.5" thickBot="1">
      <c r="A39" s="47"/>
      <c r="B39" s="48"/>
      <c r="C39" s="49"/>
    </row>
    <row r="40" spans="1:3" ht="30" customHeight="1">
      <c r="A40" s="50" t="s">
        <v>37</v>
      </c>
      <c r="B40" s="119" t="s">
        <v>38</v>
      </c>
      <c r="C40" s="119"/>
    </row>
    <row r="41" spans="1:3" ht="25.5">
      <c r="A41" s="22" t="s">
        <v>39</v>
      </c>
      <c r="B41" s="36" t="s">
        <v>40</v>
      </c>
      <c r="C41" s="51" t="str">
        <f>[5]С2.1!E12</f>
        <v>V</v>
      </c>
    </row>
    <row r="42" spans="1:3" ht="25.5">
      <c r="A42" s="22" t="s">
        <v>41</v>
      </c>
      <c r="B42" s="33" t="s">
        <v>42</v>
      </c>
      <c r="C42" s="51" t="str">
        <f>[5]С2.1!E13</f>
        <v>6 и менее баллов</v>
      </c>
    </row>
    <row r="43" spans="1:3" ht="25.5">
      <c r="A43" s="22" t="s">
        <v>43</v>
      </c>
      <c r="B43" s="33" t="s">
        <v>44</v>
      </c>
      <c r="C43" s="51" t="str">
        <f>[5]С2.1!E14</f>
        <v>от 200 до 500</v>
      </c>
    </row>
    <row r="44" spans="1:3" ht="25.5">
      <c r="A44" s="22" t="s">
        <v>45</v>
      </c>
      <c r="B44" s="33" t="s">
        <v>46</v>
      </c>
      <c r="C44" s="52" t="str">
        <f>[5]С2.1!E15</f>
        <v>нет</v>
      </c>
    </row>
    <row r="45" spans="1:3" ht="30">
      <c r="A45" s="22" t="s">
        <v>47</v>
      </c>
      <c r="B45" s="33" t="s">
        <v>48</v>
      </c>
      <c r="C45" s="34">
        <f>[5]С2!F18</f>
        <v>38910.02669467502</v>
      </c>
    </row>
    <row r="46" spans="1:3" ht="30">
      <c r="A46" s="22" t="s">
        <v>49</v>
      </c>
      <c r="B46" s="53" t="s">
        <v>50</v>
      </c>
      <c r="C46" s="34">
        <f>IF([5]С2!F19&gt;0,[5]С2!F19,[5]С2!F20)</f>
        <v>23441.524932855718</v>
      </c>
    </row>
    <row r="47" spans="1:3" ht="25.5">
      <c r="A47" s="22" t="s">
        <v>51</v>
      </c>
      <c r="B47" s="54" t="s">
        <v>52</v>
      </c>
      <c r="C47" s="34">
        <f>[5]С2.1!E19</f>
        <v>-38</v>
      </c>
    </row>
    <row r="48" spans="1:3" ht="25.5">
      <c r="A48" s="22" t="s">
        <v>53</v>
      </c>
      <c r="B48" s="54" t="s">
        <v>54</v>
      </c>
      <c r="C48" s="34" t="str">
        <f>[5]С2.1!E22</f>
        <v>нет</v>
      </c>
    </row>
    <row r="49" spans="1:3" ht="38.25">
      <c r="A49" s="22" t="s">
        <v>55</v>
      </c>
      <c r="B49" s="55" t="s">
        <v>56</v>
      </c>
      <c r="C49" s="34">
        <f>[5]С2.2!E10</f>
        <v>1287</v>
      </c>
    </row>
    <row r="50" spans="1:3" ht="25.5">
      <c r="A50" s="22" t="s">
        <v>57</v>
      </c>
      <c r="B50" s="56" t="s">
        <v>58</v>
      </c>
      <c r="C50" s="34">
        <f>[5]С2.2!E12</f>
        <v>5.97</v>
      </c>
    </row>
    <row r="51" spans="1:3" ht="52.5">
      <c r="A51" s="22" t="s">
        <v>59</v>
      </c>
      <c r="B51" s="57" t="s">
        <v>60</v>
      </c>
      <c r="C51" s="34">
        <f>[5]С2.2!E13</f>
        <v>1</v>
      </c>
    </row>
    <row r="52" spans="1:3" ht="27.75">
      <c r="A52" s="22" t="s">
        <v>61</v>
      </c>
      <c r="B52" s="56" t="s">
        <v>62</v>
      </c>
      <c r="C52" s="34">
        <f>[5]С2.2!E14</f>
        <v>12104</v>
      </c>
    </row>
    <row r="53" spans="1:3" ht="25.5">
      <c r="A53" s="22" t="s">
        <v>63</v>
      </c>
      <c r="B53" s="57" t="s">
        <v>64</v>
      </c>
      <c r="C53" s="35">
        <f>[5]С2.2!E15</f>
        <v>4.8000000000000001E-2</v>
      </c>
    </row>
    <row r="54" spans="1:3">
      <c r="A54" s="22" t="s">
        <v>65</v>
      </c>
      <c r="B54" s="57" t="s">
        <v>66</v>
      </c>
      <c r="C54" s="34">
        <f>[5]С2.2!E16</f>
        <v>1</v>
      </c>
    </row>
    <row r="55" spans="1:3" ht="15.75">
      <c r="A55" s="22" t="s">
        <v>67</v>
      </c>
      <c r="B55" s="58" t="s">
        <v>68</v>
      </c>
      <c r="C55" s="34">
        <f>[5]С2!F21</f>
        <v>1</v>
      </c>
    </row>
    <row r="56" spans="1:3" ht="30">
      <c r="A56" s="59" t="s">
        <v>69</v>
      </c>
      <c r="B56" s="33" t="s">
        <v>70</v>
      </c>
      <c r="C56" s="34">
        <f>[5]С2!F13</f>
        <v>203708.97017230222</v>
      </c>
    </row>
    <row r="57" spans="1:3" ht="30">
      <c r="A57" s="59" t="s">
        <v>71</v>
      </c>
      <c r="B57" s="58" t="s">
        <v>72</v>
      </c>
      <c r="C57" s="34">
        <f>[5]С2!F14</f>
        <v>113455</v>
      </c>
    </row>
    <row r="58" spans="1:3" ht="15.75">
      <c r="A58" s="59" t="s">
        <v>73</v>
      </c>
      <c r="B58" s="60" t="s">
        <v>74</v>
      </c>
      <c r="C58" s="40">
        <f>[5]С2!F15</f>
        <v>1.071</v>
      </c>
    </row>
    <row r="59" spans="1:3" ht="15.75">
      <c r="A59" s="59" t="s">
        <v>75</v>
      </c>
      <c r="B59" s="60" t="s">
        <v>76</v>
      </c>
      <c r="C59" s="40">
        <f>[5]С2!F16</f>
        <v>1</v>
      </c>
    </row>
    <row r="60" spans="1:3" ht="17.25">
      <c r="A60" s="59" t="s">
        <v>77</v>
      </c>
      <c r="B60" s="58" t="s">
        <v>78</v>
      </c>
      <c r="C60" s="34">
        <f>[5]С2!F17</f>
        <v>1.01</v>
      </c>
    </row>
    <row r="61" spans="1:3" s="63" customFormat="1" ht="14.25">
      <c r="A61" s="59" t="s">
        <v>79</v>
      </c>
      <c r="B61" s="61" t="s">
        <v>80</v>
      </c>
      <c r="C61" s="62">
        <f>[5]С2!F33</f>
        <v>10</v>
      </c>
    </row>
    <row r="62" spans="1:3" ht="30">
      <c r="A62" s="59" t="s">
        <v>81</v>
      </c>
      <c r="B62" s="64" t="s">
        <v>82</v>
      </c>
      <c r="C62" s="34">
        <f>[5]С2!F26</f>
        <v>1188.3300751080826</v>
      </c>
    </row>
    <row r="63" spans="1:3" ht="17.25">
      <c r="A63" s="59" t="s">
        <v>83</v>
      </c>
      <c r="B63" s="53" t="s">
        <v>84</v>
      </c>
      <c r="C63" s="34">
        <f>[5]С2!F27</f>
        <v>0.170455936</v>
      </c>
    </row>
    <row r="64" spans="1:3" ht="17.25">
      <c r="A64" s="59" t="s">
        <v>85</v>
      </c>
      <c r="B64" s="58" t="s">
        <v>86</v>
      </c>
      <c r="C64" s="62">
        <f>[5]С2!F28</f>
        <v>4200</v>
      </c>
    </row>
    <row r="65" spans="1:3" ht="42.75">
      <c r="A65" s="59" t="s">
        <v>87</v>
      </c>
      <c r="B65" s="33" t="s">
        <v>88</v>
      </c>
      <c r="C65" s="34">
        <f>[5]С2!F22</f>
        <v>42890.921752741691</v>
      </c>
    </row>
    <row r="66" spans="1:3" ht="30">
      <c r="A66" s="59" t="s">
        <v>89</v>
      </c>
      <c r="B66" s="60" t="s">
        <v>90</v>
      </c>
      <c r="C66" s="34">
        <f>[5]С2!F23</f>
        <v>1990</v>
      </c>
    </row>
    <row r="67" spans="1:3" ht="30">
      <c r="A67" s="59" t="s">
        <v>91</v>
      </c>
      <c r="B67" s="53" t="s">
        <v>92</v>
      </c>
      <c r="C67" s="34">
        <f>[5]С2.1!E27</f>
        <v>14307.876789999998</v>
      </c>
    </row>
    <row r="68" spans="1:3" ht="38.25">
      <c r="A68" s="59" t="s">
        <v>93</v>
      </c>
      <c r="B68" s="65" t="s">
        <v>94</v>
      </c>
      <c r="C68" s="52">
        <f>[5]С2.3!E21</f>
        <v>0</v>
      </c>
    </row>
    <row r="69" spans="1:3" ht="25.5">
      <c r="A69" s="59" t="s">
        <v>95</v>
      </c>
      <c r="B69" s="66" t="s">
        <v>96</v>
      </c>
      <c r="C69" s="67">
        <f>[5]С2.3!E11</f>
        <v>9.89</v>
      </c>
    </row>
    <row r="70" spans="1:3" ht="25.5">
      <c r="A70" s="59" t="s">
        <v>97</v>
      </c>
      <c r="B70" s="66" t="s">
        <v>98</v>
      </c>
      <c r="C70" s="62">
        <f>[5]С2.3!E13</f>
        <v>300</v>
      </c>
    </row>
    <row r="71" spans="1:3" ht="25.5">
      <c r="A71" s="59" t="s">
        <v>99</v>
      </c>
      <c r="B71" s="65" t="s">
        <v>100</v>
      </c>
      <c r="C71" s="68">
        <f>IF([5]С2.3!E22&gt;0,[5]С2.3!E22,[5]С2.3!E14)</f>
        <v>61211</v>
      </c>
    </row>
    <row r="72" spans="1:3" ht="38.25">
      <c r="A72" s="59" t="s">
        <v>101</v>
      </c>
      <c r="B72" s="65" t="s">
        <v>102</v>
      </c>
      <c r="C72" s="68">
        <f>IF([5]С2.3!E23&gt;0,[5]С2.3!E23,[5]С2.3!E15)</f>
        <v>45675</v>
      </c>
    </row>
    <row r="73" spans="1:3" ht="30">
      <c r="A73" s="59" t="s">
        <v>103</v>
      </c>
      <c r="B73" s="53" t="s">
        <v>104</v>
      </c>
      <c r="C73" s="34">
        <f>[5]С2.1!E28</f>
        <v>9541.9567200000001</v>
      </c>
    </row>
    <row r="74" spans="1:3" ht="38.25">
      <c r="A74" s="59" t="s">
        <v>105</v>
      </c>
      <c r="B74" s="65" t="s">
        <v>106</v>
      </c>
      <c r="C74" s="52">
        <f>[5]С2.3!E25</f>
        <v>0</v>
      </c>
    </row>
    <row r="75" spans="1:3" ht="25.5">
      <c r="A75" s="59" t="s">
        <v>107</v>
      </c>
      <c r="B75" s="66" t="s">
        <v>108</v>
      </c>
      <c r="C75" s="67">
        <f>[5]С2.3!E12</f>
        <v>0.56000000000000005</v>
      </c>
    </row>
    <row r="76" spans="1:3" ht="25.5">
      <c r="A76" s="59" t="s">
        <v>109</v>
      </c>
      <c r="B76" s="66" t="s">
        <v>98</v>
      </c>
      <c r="C76" s="62">
        <f>[5]С2.3!E13</f>
        <v>300</v>
      </c>
    </row>
    <row r="77" spans="1:3" ht="25.5">
      <c r="A77" s="59" t="s">
        <v>110</v>
      </c>
      <c r="B77" s="69" t="s">
        <v>111</v>
      </c>
      <c r="C77" s="68">
        <f>IF([5]С2.3!E26&gt;0,[5]С2.3!E26,[5]С2.3!E16)</f>
        <v>65637</v>
      </c>
    </row>
    <row r="78" spans="1:3" ht="38.25">
      <c r="A78" s="59" t="s">
        <v>112</v>
      </c>
      <c r="B78" s="69" t="s">
        <v>113</v>
      </c>
      <c r="C78" s="68">
        <f>IF([5]С2.3!E27&gt;0,[5]С2.3!E27,[5]С2.3!E17)</f>
        <v>31684</v>
      </c>
    </row>
    <row r="79" spans="1:3" ht="17.25">
      <c r="A79" s="59" t="s">
        <v>114</v>
      </c>
      <c r="B79" s="33" t="s">
        <v>115</v>
      </c>
      <c r="C79" s="35">
        <f>[5]С2!F29</f>
        <v>0.17804631770487722</v>
      </c>
    </row>
    <row r="80" spans="1:3" ht="30">
      <c r="A80" s="59" t="s">
        <v>116</v>
      </c>
      <c r="B80" s="53" t="s">
        <v>117</v>
      </c>
      <c r="C80" s="70">
        <f>[5]С2!F30</f>
        <v>0.1652189781021898</v>
      </c>
    </row>
    <row r="81" spans="1:3" ht="17.25">
      <c r="A81" s="59" t="s">
        <v>118</v>
      </c>
      <c r="B81" s="71" t="s">
        <v>119</v>
      </c>
      <c r="C81" s="35">
        <f>[5]С2!F31</f>
        <v>0.13880000000000001</v>
      </c>
    </row>
    <row r="82" spans="1:3" s="63" customFormat="1" ht="18" thickBot="1">
      <c r="A82" s="72" t="s">
        <v>120</v>
      </c>
      <c r="B82" s="73" t="s">
        <v>121</v>
      </c>
      <c r="C82" s="74">
        <f>[5]С2!F32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[5]С3!F14</f>
        <v>14772.721156430425</v>
      </c>
    </row>
    <row r="86" spans="1:3" s="63" customFormat="1" ht="42.75">
      <c r="A86" s="77" t="s">
        <v>126</v>
      </c>
      <c r="B86" s="53" t="s">
        <v>127</v>
      </c>
      <c r="C86" s="78">
        <f>[5]С3!F15</f>
        <v>0.25</v>
      </c>
    </row>
    <row r="87" spans="1:3" s="63" customFormat="1" ht="14.25">
      <c r="A87" s="77" t="s">
        <v>128</v>
      </c>
      <c r="B87" s="79" t="s">
        <v>129</v>
      </c>
      <c r="C87" s="62">
        <f>[5]С3!F18</f>
        <v>15</v>
      </c>
    </row>
    <row r="88" spans="1:3" s="63" customFormat="1" ht="17.25">
      <c r="A88" s="77" t="s">
        <v>130</v>
      </c>
      <c r="B88" s="33" t="s">
        <v>131</v>
      </c>
      <c r="C88" s="34">
        <f>[5]С3!F19</f>
        <v>4187.478806422544</v>
      </c>
    </row>
    <row r="89" spans="1:3" s="63" customFormat="1" ht="55.5">
      <c r="A89" s="77" t="s">
        <v>132</v>
      </c>
      <c r="B89" s="53" t="s">
        <v>133</v>
      </c>
      <c r="C89" s="80">
        <f>[5]С3!F20</f>
        <v>2.1999999999999999E-2</v>
      </c>
    </row>
    <row r="90" spans="1:3" s="63" customFormat="1" ht="14.25">
      <c r="A90" s="77" t="s">
        <v>134</v>
      </c>
      <c r="B90" s="58" t="s">
        <v>80</v>
      </c>
      <c r="C90" s="62">
        <f>[5]С3!F21</f>
        <v>10</v>
      </c>
    </row>
    <row r="91" spans="1:3" s="63" customFormat="1" ht="17.25">
      <c r="A91" s="77" t="s">
        <v>135</v>
      </c>
      <c r="B91" s="33" t="s">
        <v>136</v>
      </c>
      <c r="C91" s="34">
        <f>[5]С3!F22</f>
        <v>3.564990225324248</v>
      </c>
    </row>
    <row r="92" spans="1:3" s="63" customFormat="1" ht="55.5">
      <c r="A92" s="77" t="s">
        <v>137</v>
      </c>
      <c r="B92" s="53" t="s">
        <v>138</v>
      </c>
      <c r="C92" s="80">
        <f>[5]С3!F23</f>
        <v>3.0000000000000001E-3</v>
      </c>
    </row>
    <row r="93" spans="1:3" s="63" customFormat="1" ht="27.75" thickBot="1">
      <c r="A93" s="81" t="s">
        <v>139</v>
      </c>
      <c r="B93" s="82" t="s">
        <v>140</v>
      </c>
      <c r="C93" s="83">
        <f>[5]С3!F24</f>
        <v>1188.3300751080826</v>
      </c>
    </row>
    <row r="94" spans="1:3" ht="13.5" thickBot="1">
      <c r="A94" s="47"/>
      <c r="B94" s="75"/>
      <c r="C94" s="15"/>
    </row>
    <row r="95" spans="1:3" ht="30" customHeight="1">
      <c r="A95" s="84" t="s">
        <v>141</v>
      </c>
      <c r="B95" s="119" t="s">
        <v>142</v>
      </c>
      <c r="C95" s="119"/>
    </row>
    <row r="96" spans="1:3" ht="30">
      <c r="A96" s="59" t="s">
        <v>143</v>
      </c>
      <c r="B96" s="33" t="s">
        <v>144</v>
      </c>
      <c r="C96" s="34">
        <f>[5]С4!F16</f>
        <v>1652.5</v>
      </c>
    </row>
    <row r="97" spans="1:3" ht="30">
      <c r="A97" s="59" t="s">
        <v>145</v>
      </c>
      <c r="B97" s="58" t="s">
        <v>146</v>
      </c>
      <c r="C97" s="34">
        <f>[5]С4!F17</f>
        <v>73547</v>
      </c>
    </row>
    <row r="98" spans="1:3" ht="17.25">
      <c r="A98" s="59" t="s">
        <v>147</v>
      </c>
      <c r="B98" s="58" t="s">
        <v>148</v>
      </c>
      <c r="C98" s="40">
        <f>[5]С4!F18</f>
        <v>0.02</v>
      </c>
    </row>
    <row r="99" spans="1:3" ht="30">
      <c r="A99" s="59" t="s">
        <v>149</v>
      </c>
      <c r="B99" s="58" t="s">
        <v>150</v>
      </c>
      <c r="C99" s="34">
        <f>[5]С4!F19</f>
        <v>12104</v>
      </c>
    </row>
    <row r="100" spans="1:3" ht="31.5">
      <c r="A100" s="59" t="s">
        <v>151</v>
      </c>
      <c r="B100" s="58" t="s">
        <v>152</v>
      </c>
      <c r="C100" s="40">
        <f>[5]С4!F20</f>
        <v>1.4999999999999999E-2</v>
      </c>
    </row>
    <row r="101" spans="1:3" ht="30">
      <c r="A101" s="59" t="s">
        <v>153</v>
      </c>
      <c r="B101" s="33" t="s">
        <v>154</v>
      </c>
      <c r="C101" s="34">
        <f>[5]С4!F21</f>
        <v>1933.1949342509995</v>
      </c>
    </row>
    <row r="102" spans="1:3" ht="24" customHeight="1">
      <c r="A102" s="59" t="s">
        <v>155</v>
      </c>
      <c r="B102" s="53" t="s">
        <v>156</v>
      </c>
      <c r="C102" s="85">
        <f>IF([5]С4.2!F8="да",[5]С4.2!D21,[5]С4.2!D15)</f>
        <v>0</v>
      </c>
    </row>
    <row r="103" spans="1:3" ht="68.25">
      <c r="A103" s="59" t="s">
        <v>157</v>
      </c>
      <c r="B103" s="53" t="s">
        <v>158</v>
      </c>
      <c r="C103" s="34">
        <f>[5]С4!F22</f>
        <v>3.6112641666666665</v>
      </c>
    </row>
    <row r="104" spans="1:3" ht="30">
      <c r="A104" s="59" t="s">
        <v>159</v>
      </c>
      <c r="B104" s="58" t="s">
        <v>160</v>
      </c>
      <c r="C104" s="34">
        <f>[5]С4!F23</f>
        <v>180</v>
      </c>
    </row>
    <row r="105" spans="1:3" ht="14.25">
      <c r="A105" s="59" t="s">
        <v>161</v>
      </c>
      <c r="B105" s="53" t="s">
        <v>162</v>
      </c>
      <c r="C105" s="34">
        <f>[5]С4!F24</f>
        <v>8497.1999999999989</v>
      </c>
    </row>
    <row r="106" spans="1:3" ht="14.25">
      <c r="A106" s="59" t="s">
        <v>163</v>
      </c>
      <c r="B106" s="58" t="s">
        <v>164</v>
      </c>
      <c r="C106" s="40">
        <f>[5]С4!F25</f>
        <v>0.35</v>
      </c>
    </row>
    <row r="107" spans="1:3" ht="17.25">
      <c r="A107" s="59" t="s">
        <v>165</v>
      </c>
      <c r="B107" s="33" t="s">
        <v>166</v>
      </c>
      <c r="C107" s="34">
        <f>[5]С4!F26</f>
        <v>66.843419999999995</v>
      </c>
    </row>
    <row r="108" spans="1:3" ht="25.5">
      <c r="A108" s="59" t="s">
        <v>167</v>
      </c>
      <c r="B108" s="53" t="s">
        <v>94</v>
      </c>
      <c r="C108" s="85">
        <f>[5]С4.3!E16</f>
        <v>0</v>
      </c>
    </row>
    <row r="109" spans="1:3" ht="25.5">
      <c r="A109" s="59" t="s">
        <v>168</v>
      </c>
      <c r="B109" s="53" t="s">
        <v>169</v>
      </c>
      <c r="C109" s="34">
        <f>[5]С4.3!E17</f>
        <v>19.059999999999999</v>
      </c>
    </row>
    <row r="110" spans="1:3" ht="38.25">
      <c r="A110" s="59" t="s">
        <v>170</v>
      </c>
      <c r="B110" s="53" t="s">
        <v>106</v>
      </c>
      <c r="C110" s="85">
        <f>[5]С4.3!E18</f>
        <v>0</v>
      </c>
    </row>
    <row r="111" spans="1:3">
      <c r="A111" s="59" t="s">
        <v>171</v>
      </c>
      <c r="B111" s="53" t="s">
        <v>172</v>
      </c>
      <c r="C111" s="34">
        <f>[5]С4.3!E19</f>
        <v>0</v>
      </c>
    </row>
    <row r="112" spans="1:3">
      <c r="A112" s="59" t="s">
        <v>173</v>
      </c>
      <c r="B112" s="58" t="s">
        <v>174</v>
      </c>
      <c r="C112" s="34">
        <f>[5]С4.3!E11</f>
        <v>1871</v>
      </c>
    </row>
    <row r="113" spans="1:3">
      <c r="A113" s="59" t="s">
        <v>175</v>
      </c>
      <c r="B113" s="58" t="s">
        <v>176</v>
      </c>
      <c r="C113" s="52">
        <f>[5]С4.3!E12</f>
        <v>1636</v>
      </c>
    </row>
    <row r="114" spans="1:3">
      <c r="A114" s="59" t="s">
        <v>177</v>
      </c>
      <c r="B114" s="58" t="s">
        <v>178</v>
      </c>
      <c r="C114" s="52">
        <f>[5]С4.3!E13</f>
        <v>204</v>
      </c>
    </row>
    <row r="115" spans="1:3" ht="30">
      <c r="A115" s="59" t="s">
        <v>179</v>
      </c>
      <c r="B115" s="33" t="s">
        <v>180</v>
      </c>
      <c r="C115" s="34">
        <f>[5]С4!F27</f>
        <v>1216.9608676091943</v>
      </c>
    </row>
    <row r="116" spans="1:3" ht="25.5">
      <c r="A116" s="59" t="s">
        <v>181</v>
      </c>
      <c r="B116" s="53" t="s">
        <v>182</v>
      </c>
      <c r="C116" s="34">
        <f>[5]С4!F28</f>
        <v>934.68576621289878</v>
      </c>
    </row>
    <row r="117" spans="1:3" ht="42.75">
      <c r="A117" s="59" t="s">
        <v>183</v>
      </c>
      <c r="B117" s="53" t="s">
        <v>184</v>
      </c>
      <c r="C117" s="34">
        <f>[5]С4!F29</f>
        <v>282.2751013962955</v>
      </c>
    </row>
    <row r="118" spans="1:3" ht="30">
      <c r="A118" s="59" t="s">
        <v>185</v>
      </c>
      <c r="B118" s="39" t="s">
        <v>186</v>
      </c>
      <c r="C118" s="34">
        <f>[5]С4!F30</f>
        <v>2593.5691204031427</v>
      </c>
    </row>
    <row r="119" spans="1:3" ht="42.75">
      <c r="A119" s="59" t="s">
        <v>187</v>
      </c>
      <c r="B119" s="86" t="s">
        <v>188</v>
      </c>
      <c r="C119" s="34">
        <f>[5]С4!F33</f>
        <v>1401.6858090922835</v>
      </c>
    </row>
    <row r="120" spans="1:3" ht="30">
      <c r="A120" s="59" t="s">
        <v>189</v>
      </c>
      <c r="B120" s="87" t="s">
        <v>190</v>
      </c>
      <c r="C120" s="34">
        <f>[5]С4!F35</f>
        <v>17.040680999999999</v>
      </c>
    </row>
    <row r="121" spans="1:3" ht="14.25">
      <c r="A121" s="59" t="s">
        <v>191</v>
      </c>
      <c r="B121" s="56" t="s">
        <v>192</v>
      </c>
      <c r="C121" s="34">
        <f>[5]С4!F36</f>
        <v>14319.9</v>
      </c>
    </row>
    <row r="122" spans="1:3" ht="28.5" thickBot="1">
      <c r="A122" s="72" t="s">
        <v>193</v>
      </c>
      <c r="B122" s="88" t="s">
        <v>194</v>
      </c>
      <c r="C122" s="83">
        <f>[5]С4!F37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[5]С5!F17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[5]С2!F37</f>
        <v>20.818139999999996</v>
      </c>
    </row>
    <row r="136" spans="1:3" ht="14.25">
      <c r="A136" s="59" t="s">
        <v>216</v>
      </c>
      <c r="B136" s="101" t="s">
        <v>217</v>
      </c>
      <c r="C136" s="34">
        <f>[5]С2!F38</f>
        <v>7</v>
      </c>
    </row>
    <row r="137" spans="1:3" ht="17.25">
      <c r="A137" s="59" t="s">
        <v>218</v>
      </c>
      <c r="B137" s="101" t="s">
        <v>219</v>
      </c>
      <c r="C137" s="34">
        <f>[5]С2!F40</f>
        <v>0.97</v>
      </c>
    </row>
    <row r="138" spans="1:3" ht="15" thickBot="1">
      <c r="A138" s="72" t="s">
        <v>220</v>
      </c>
      <c r="B138" s="102" t="s">
        <v>221</v>
      </c>
      <c r="C138" s="46">
        <f>[5]С2!F42</f>
        <v>0.35</v>
      </c>
    </row>
    <row r="139" spans="1:3" s="89" customFormat="1" ht="13.5" thickBot="1">
      <c r="A139" s="47"/>
      <c r="B139" s="75"/>
      <c r="C139" s="15"/>
    </row>
    <row r="140" spans="1:3" ht="30">
      <c r="A140" s="84" t="s">
        <v>222</v>
      </c>
      <c r="B140" s="103" t="s">
        <v>223</v>
      </c>
      <c r="C140" s="104">
        <f>[5]С2!F35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[5]С2.5!$E$11</f>
        <v>-2.9000000000000026E-2</v>
      </c>
    </row>
    <row r="144" spans="1:3">
      <c r="A144" s="105"/>
      <c r="B144" s="110">
        <f>B143+1</f>
        <v>2021</v>
      </c>
      <c r="C144" s="111">
        <f>[5]С2.5!$F$11</f>
        <v>0.245</v>
      </c>
    </row>
    <row r="145" spans="1:3">
      <c r="A145" s="105"/>
      <c r="B145" s="110">
        <f t="shared" ref="B145:B208" si="0">B144+1</f>
        <v>2022</v>
      </c>
      <c r="C145" s="111">
        <f>[5]С2.5!$G$11</f>
        <v>0.114</v>
      </c>
    </row>
    <row r="146" spans="1:3" ht="13.5" thickBot="1">
      <c r="A146" s="105"/>
      <c r="B146" s="112">
        <f t="shared" si="0"/>
        <v>2023</v>
      </c>
      <c r="C146" s="113">
        <f>[5]С2.5!$H$11</f>
        <v>0.04</v>
      </c>
    </row>
    <row r="147" spans="1:3">
      <c r="A147" s="105"/>
      <c r="B147" s="114">
        <f t="shared" si="0"/>
        <v>2024</v>
      </c>
      <c r="C147" s="115">
        <f>[5]С2.5!$I$11</f>
        <v>0.11700000000000001</v>
      </c>
    </row>
    <row r="148" spans="1:3">
      <c r="A148" s="105"/>
      <c r="B148" s="110">
        <f t="shared" si="0"/>
        <v>2025</v>
      </c>
      <c r="C148" s="111">
        <f>[5]С2.5!$J$11</f>
        <v>6.0999999999999999E-2</v>
      </c>
    </row>
    <row r="149" spans="1:3" hidden="1">
      <c r="A149" s="105"/>
      <c r="B149" s="110">
        <f t="shared" si="0"/>
        <v>2026</v>
      </c>
      <c r="C149" s="111">
        <f>[5]С2.5!$K$11</f>
        <v>3.5813361771260002E-2</v>
      </c>
    </row>
    <row r="150" spans="1:3" hidden="1">
      <c r="A150" s="105"/>
      <c r="B150" s="110">
        <f t="shared" si="0"/>
        <v>2027</v>
      </c>
      <c r="C150" s="111">
        <f>[5]С2.5!$L$11</f>
        <v>3.2682303599220003E-2</v>
      </c>
    </row>
    <row r="151" spans="1:3" hidden="1">
      <c r="A151" s="105"/>
      <c r="B151" s="110">
        <f t="shared" si="0"/>
        <v>2028</v>
      </c>
      <c r="C151" s="111">
        <f>[5]С2.5!$M$11</f>
        <v>0</v>
      </c>
    </row>
    <row r="152" spans="1:3" hidden="1">
      <c r="A152" s="105"/>
      <c r="B152" s="110">
        <f t="shared" si="0"/>
        <v>2029</v>
      </c>
      <c r="C152" s="111">
        <f>[5]С2.5!$N$11</f>
        <v>0</v>
      </c>
    </row>
    <row r="153" spans="1:3" hidden="1">
      <c r="A153" s="105"/>
      <c r="B153" s="110">
        <f t="shared" si="0"/>
        <v>2030</v>
      </c>
      <c r="C153" s="111">
        <f>[5]С2.5!$O$11</f>
        <v>0</v>
      </c>
    </row>
    <row r="154" spans="1:3" hidden="1">
      <c r="A154" s="105"/>
      <c r="B154" s="110">
        <f t="shared" si="0"/>
        <v>2031</v>
      </c>
      <c r="C154" s="111">
        <f>[5]С2.5!$P$11</f>
        <v>0</v>
      </c>
    </row>
    <row r="155" spans="1:3" hidden="1">
      <c r="A155" s="89"/>
      <c r="B155" s="110">
        <f t="shared" si="0"/>
        <v>2032</v>
      </c>
      <c r="C155" s="111">
        <f>[5]С2.5!$Q$11</f>
        <v>0</v>
      </c>
    </row>
    <row r="156" spans="1:3" hidden="1">
      <c r="A156" s="89"/>
      <c r="B156" s="110">
        <f t="shared" si="0"/>
        <v>2033</v>
      </c>
      <c r="C156" s="111">
        <f>[5]С2.5!$R$11</f>
        <v>0</v>
      </c>
    </row>
    <row r="157" spans="1:3" hidden="1">
      <c r="B157" s="110">
        <f t="shared" si="0"/>
        <v>2034</v>
      </c>
      <c r="C157" s="111">
        <f>[5]С2.5!$S$11</f>
        <v>0</v>
      </c>
    </row>
    <row r="158" spans="1:3" hidden="1">
      <c r="B158" s="110">
        <f t="shared" si="0"/>
        <v>2035</v>
      </c>
      <c r="C158" s="111">
        <f>[5]С2.5!$T$11</f>
        <v>0</v>
      </c>
    </row>
    <row r="159" spans="1:3" hidden="1">
      <c r="B159" s="110">
        <f t="shared" si="0"/>
        <v>2036</v>
      </c>
      <c r="C159" s="111">
        <f>[5]С2.5!$U$11</f>
        <v>0</v>
      </c>
    </row>
    <row r="160" spans="1:3" hidden="1">
      <c r="B160" s="110">
        <f t="shared" si="0"/>
        <v>2037</v>
      </c>
      <c r="C160" s="111">
        <f>[5]С2.5!$V$11</f>
        <v>0</v>
      </c>
    </row>
    <row r="161" spans="2:3" hidden="1">
      <c r="B161" s="110">
        <f t="shared" si="0"/>
        <v>2038</v>
      </c>
      <c r="C161" s="111">
        <f>[5]С2.5!$W$11</f>
        <v>0</v>
      </c>
    </row>
    <row r="162" spans="2:3" hidden="1">
      <c r="B162" s="110">
        <f t="shared" si="0"/>
        <v>2039</v>
      </c>
      <c r="C162" s="111">
        <f>[5]С2.5!$X$11</f>
        <v>0</v>
      </c>
    </row>
    <row r="163" spans="2:3" hidden="1">
      <c r="B163" s="110">
        <f t="shared" si="0"/>
        <v>2040</v>
      </c>
      <c r="C163" s="111">
        <f>[5]С2.5!$Y$11</f>
        <v>0</v>
      </c>
    </row>
    <row r="164" spans="2:3" hidden="1">
      <c r="B164" s="110">
        <f t="shared" si="0"/>
        <v>2041</v>
      </c>
      <c r="C164" s="111">
        <f>[5]С2.5!$Z$11</f>
        <v>0</v>
      </c>
    </row>
    <row r="165" spans="2:3" hidden="1">
      <c r="B165" s="110">
        <f t="shared" si="0"/>
        <v>2042</v>
      </c>
      <c r="C165" s="111">
        <f>[5]С2.5!$AA$11</f>
        <v>0</v>
      </c>
    </row>
    <row r="166" spans="2:3" hidden="1">
      <c r="B166" s="110">
        <f t="shared" si="0"/>
        <v>2043</v>
      </c>
      <c r="C166" s="111">
        <f>[5]С2.5!$AB$11</f>
        <v>0</v>
      </c>
    </row>
    <row r="167" spans="2:3" hidden="1">
      <c r="B167" s="110">
        <f t="shared" si="0"/>
        <v>2044</v>
      </c>
      <c r="C167" s="111">
        <f>[5]С2.5!$AC$11</f>
        <v>0</v>
      </c>
    </row>
    <row r="168" spans="2:3" hidden="1">
      <c r="B168" s="110">
        <f t="shared" si="0"/>
        <v>2045</v>
      </c>
      <c r="C168" s="111">
        <f>[5]С2.5!$AD$11</f>
        <v>0</v>
      </c>
    </row>
    <row r="169" spans="2:3" hidden="1">
      <c r="B169" s="110">
        <f t="shared" si="0"/>
        <v>2046</v>
      </c>
      <c r="C169" s="111">
        <f>[5]С2.5!$AE$11</f>
        <v>0</v>
      </c>
    </row>
    <row r="170" spans="2:3" hidden="1">
      <c r="B170" s="110">
        <f t="shared" si="0"/>
        <v>2047</v>
      </c>
      <c r="C170" s="111">
        <f>[5]С2.5!$AF$11</f>
        <v>0</v>
      </c>
    </row>
    <row r="171" spans="2:3" hidden="1">
      <c r="B171" s="110">
        <f t="shared" si="0"/>
        <v>2048</v>
      </c>
      <c r="C171" s="111">
        <f>[5]С2.5!$AG$11</f>
        <v>0</v>
      </c>
    </row>
    <row r="172" spans="2:3" hidden="1">
      <c r="B172" s="110">
        <f t="shared" si="0"/>
        <v>2049</v>
      </c>
      <c r="C172" s="111">
        <f>[5]С2.5!$AH$11</f>
        <v>0</v>
      </c>
    </row>
    <row r="173" spans="2:3" hidden="1">
      <c r="B173" s="110">
        <f t="shared" si="0"/>
        <v>2050</v>
      </c>
      <c r="C173" s="111">
        <f>[5]С2.5!$AI$11</f>
        <v>0</v>
      </c>
    </row>
    <row r="174" spans="2:3" hidden="1">
      <c r="B174" s="110">
        <f t="shared" si="0"/>
        <v>2051</v>
      </c>
      <c r="C174" s="111">
        <f>[5]С2.5!$AJ$11</f>
        <v>0</v>
      </c>
    </row>
    <row r="175" spans="2:3" hidden="1">
      <c r="B175" s="110">
        <f t="shared" si="0"/>
        <v>2052</v>
      </c>
      <c r="C175" s="111">
        <f>[5]С2.5!$AK$11</f>
        <v>0</v>
      </c>
    </row>
    <row r="176" spans="2:3" hidden="1">
      <c r="B176" s="110">
        <f t="shared" si="0"/>
        <v>2053</v>
      </c>
      <c r="C176" s="111">
        <f>[5]С2.5!$AL$11</f>
        <v>0</v>
      </c>
    </row>
    <row r="177" spans="2:3" hidden="1">
      <c r="B177" s="110">
        <f t="shared" si="0"/>
        <v>2054</v>
      </c>
      <c r="C177" s="111">
        <f>[5]С2.5!$AM$11</f>
        <v>0</v>
      </c>
    </row>
    <row r="178" spans="2:3" hidden="1">
      <c r="B178" s="110">
        <f t="shared" si="0"/>
        <v>2055</v>
      </c>
      <c r="C178" s="111">
        <f>[5]С2.5!$AN$11</f>
        <v>0</v>
      </c>
    </row>
    <row r="179" spans="2:3" hidden="1">
      <c r="B179" s="110">
        <f t="shared" si="0"/>
        <v>2056</v>
      </c>
      <c r="C179" s="111">
        <f>[5]С2.5!$AO$11</f>
        <v>0</v>
      </c>
    </row>
    <row r="180" spans="2:3" hidden="1">
      <c r="B180" s="110">
        <f t="shared" si="0"/>
        <v>2057</v>
      </c>
      <c r="C180" s="111">
        <f>[5]С2.5!$AP$11</f>
        <v>0</v>
      </c>
    </row>
    <row r="181" spans="2:3" hidden="1">
      <c r="B181" s="110">
        <f t="shared" si="0"/>
        <v>2058</v>
      </c>
      <c r="C181" s="111">
        <f>[5]С2.5!$AQ$11</f>
        <v>0</v>
      </c>
    </row>
    <row r="182" spans="2:3" hidden="1">
      <c r="B182" s="110">
        <f t="shared" si="0"/>
        <v>2059</v>
      </c>
      <c r="C182" s="111">
        <f>[5]С2.5!$AR$11</f>
        <v>0</v>
      </c>
    </row>
    <row r="183" spans="2:3" hidden="1">
      <c r="B183" s="110">
        <f t="shared" si="0"/>
        <v>2060</v>
      </c>
      <c r="C183" s="111">
        <f>[5]С2.5!$AS$11</f>
        <v>0</v>
      </c>
    </row>
    <row r="184" spans="2:3" hidden="1">
      <c r="B184" s="110">
        <f t="shared" si="0"/>
        <v>2061</v>
      </c>
      <c r="C184" s="111">
        <f>[5]С2.5!$AT$11</f>
        <v>0</v>
      </c>
    </row>
    <row r="185" spans="2:3" hidden="1">
      <c r="B185" s="110">
        <f t="shared" si="0"/>
        <v>2062</v>
      </c>
      <c r="C185" s="111">
        <f>[5]С2.5!$AU$11</f>
        <v>0</v>
      </c>
    </row>
    <row r="186" spans="2:3" hidden="1">
      <c r="B186" s="110">
        <f t="shared" si="0"/>
        <v>2063</v>
      </c>
      <c r="C186" s="111">
        <f>[5]С2.5!$AV$11</f>
        <v>0</v>
      </c>
    </row>
    <row r="187" spans="2:3" hidden="1">
      <c r="B187" s="110">
        <f t="shared" si="0"/>
        <v>2064</v>
      </c>
      <c r="C187" s="111">
        <f>[5]С2.5!$AW$11</f>
        <v>0</v>
      </c>
    </row>
    <row r="188" spans="2:3" hidden="1">
      <c r="B188" s="110">
        <f t="shared" si="0"/>
        <v>2065</v>
      </c>
      <c r="C188" s="111">
        <f>[5]С2.5!$AX$11</f>
        <v>0</v>
      </c>
    </row>
    <row r="189" spans="2:3" hidden="1">
      <c r="B189" s="110">
        <f t="shared" si="0"/>
        <v>2066</v>
      </c>
      <c r="C189" s="111">
        <f>[5]С2.5!$AY$11</f>
        <v>0</v>
      </c>
    </row>
    <row r="190" spans="2:3" hidden="1">
      <c r="B190" s="110">
        <f t="shared" si="0"/>
        <v>2067</v>
      </c>
      <c r="C190" s="111">
        <f>[5]С2.5!$AZ$11</f>
        <v>0</v>
      </c>
    </row>
    <row r="191" spans="2:3" hidden="1">
      <c r="B191" s="110">
        <f t="shared" si="0"/>
        <v>2068</v>
      </c>
      <c r="C191" s="111">
        <f>[5]С2.5!$BA$11</f>
        <v>0</v>
      </c>
    </row>
    <row r="192" spans="2:3" hidden="1">
      <c r="B192" s="110">
        <f t="shared" si="0"/>
        <v>2069</v>
      </c>
      <c r="C192" s="111">
        <f>[5]С2.5!$BB$11</f>
        <v>0</v>
      </c>
    </row>
    <row r="193" spans="2:3" hidden="1">
      <c r="B193" s="110">
        <f t="shared" si="0"/>
        <v>2070</v>
      </c>
      <c r="C193" s="111">
        <f>[5]С2.5!$BC$11</f>
        <v>0</v>
      </c>
    </row>
    <row r="194" spans="2:3" hidden="1">
      <c r="B194" s="110">
        <f t="shared" si="0"/>
        <v>2071</v>
      </c>
      <c r="C194" s="111">
        <f>[5]С2.5!$BD$11</f>
        <v>0</v>
      </c>
    </row>
    <row r="195" spans="2:3" hidden="1">
      <c r="B195" s="110">
        <f t="shared" si="0"/>
        <v>2072</v>
      </c>
      <c r="C195" s="111">
        <f>[5]С2.5!$BE$11</f>
        <v>0</v>
      </c>
    </row>
    <row r="196" spans="2:3" hidden="1">
      <c r="B196" s="110">
        <f t="shared" si="0"/>
        <v>2073</v>
      </c>
      <c r="C196" s="111">
        <f>[5]С2.5!$BF$11</f>
        <v>0</v>
      </c>
    </row>
    <row r="197" spans="2:3" hidden="1">
      <c r="B197" s="110">
        <f t="shared" si="0"/>
        <v>2074</v>
      </c>
      <c r="C197" s="111">
        <f>[5]С2.5!$BG$11</f>
        <v>0</v>
      </c>
    </row>
    <row r="198" spans="2:3" hidden="1">
      <c r="B198" s="110">
        <f t="shared" si="0"/>
        <v>2075</v>
      </c>
      <c r="C198" s="111">
        <f>[5]С2.5!$BH$11</f>
        <v>0</v>
      </c>
    </row>
    <row r="199" spans="2:3" hidden="1">
      <c r="B199" s="110">
        <f t="shared" si="0"/>
        <v>2076</v>
      </c>
      <c r="C199" s="111">
        <f>[5]С2.5!$BI$11</f>
        <v>0</v>
      </c>
    </row>
    <row r="200" spans="2:3" hidden="1">
      <c r="B200" s="110">
        <f t="shared" si="0"/>
        <v>2077</v>
      </c>
      <c r="C200" s="111">
        <f>[5]С2.5!$BJ$11</f>
        <v>0</v>
      </c>
    </row>
    <row r="201" spans="2:3" hidden="1">
      <c r="B201" s="110">
        <f t="shared" si="0"/>
        <v>2078</v>
      </c>
      <c r="C201" s="111">
        <f>[5]С2.5!$BK$11</f>
        <v>0</v>
      </c>
    </row>
    <row r="202" spans="2:3" hidden="1">
      <c r="B202" s="110">
        <f t="shared" si="0"/>
        <v>2079</v>
      </c>
      <c r="C202" s="111">
        <f>[5]С2.5!$BL$11</f>
        <v>0</v>
      </c>
    </row>
    <row r="203" spans="2:3" hidden="1">
      <c r="B203" s="110">
        <f t="shared" si="0"/>
        <v>2080</v>
      </c>
      <c r="C203" s="111">
        <f>[5]С2.5!$BM$11</f>
        <v>0</v>
      </c>
    </row>
    <row r="204" spans="2:3" hidden="1">
      <c r="B204" s="110">
        <f t="shared" si="0"/>
        <v>2081</v>
      </c>
      <c r="C204" s="111">
        <f>[5]С2.5!$BN$11</f>
        <v>0</v>
      </c>
    </row>
    <row r="205" spans="2:3" hidden="1">
      <c r="B205" s="110">
        <f t="shared" si="0"/>
        <v>2082</v>
      </c>
      <c r="C205" s="111">
        <f>[5]С2.5!$BO$11</f>
        <v>0</v>
      </c>
    </row>
    <row r="206" spans="2:3" hidden="1">
      <c r="B206" s="110">
        <f t="shared" si="0"/>
        <v>2083</v>
      </c>
      <c r="C206" s="111">
        <f>[5]С2.5!$BP$11</f>
        <v>0</v>
      </c>
    </row>
    <row r="207" spans="2:3" hidden="1">
      <c r="B207" s="110">
        <f t="shared" si="0"/>
        <v>2084</v>
      </c>
      <c r="C207" s="111">
        <f>[5]С2.5!$BQ$11</f>
        <v>0</v>
      </c>
    </row>
    <row r="208" spans="2:3" hidden="1">
      <c r="B208" s="110">
        <f t="shared" si="0"/>
        <v>2085</v>
      </c>
      <c r="C208" s="111">
        <f>[5]С2.5!$BR$11</f>
        <v>0</v>
      </c>
    </row>
    <row r="209" spans="2:3" hidden="1">
      <c r="B209" s="110">
        <f t="shared" ref="B209:B223" si="1">B208+1</f>
        <v>2086</v>
      </c>
      <c r="C209" s="111">
        <f>[5]С2.5!$BS$11</f>
        <v>0</v>
      </c>
    </row>
    <row r="210" spans="2:3" hidden="1">
      <c r="B210" s="110">
        <f t="shared" si="1"/>
        <v>2087</v>
      </c>
      <c r="C210" s="111">
        <f>[5]С2.5!$BT$11</f>
        <v>0</v>
      </c>
    </row>
    <row r="211" spans="2:3" hidden="1">
      <c r="B211" s="110">
        <f t="shared" si="1"/>
        <v>2088</v>
      </c>
      <c r="C211" s="111">
        <f>[5]С2.5!$BU$11</f>
        <v>0</v>
      </c>
    </row>
    <row r="212" spans="2:3" hidden="1">
      <c r="B212" s="110">
        <f t="shared" si="1"/>
        <v>2089</v>
      </c>
      <c r="C212" s="111">
        <f>[5]С2.5!$BV$11</f>
        <v>0</v>
      </c>
    </row>
    <row r="213" spans="2:3" hidden="1">
      <c r="B213" s="110">
        <f t="shared" si="1"/>
        <v>2090</v>
      </c>
      <c r="C213" s="111">
        <f>[5]С2.5!$BW$11</f>
        <v>0</v>
      </c>
    </row>
    <row r="214" spans="2:3" hidden="1">
      <c r="B214" s="110">
        <f t="shared" si="1"/>
        <v>2091</v>
      </c>
      <c r="C214" s="111">
        <f>[5]С2.5!$BX$11</f>
        <v>0</v>
      </c>
    </row>
    <row r="215" spans="2:3" hidden="1">
      <c r="B215" s="110">
        <f t="shared" si="1"/>
        <v>2092</v>
      </c>
      <c r="C215" s="111">
        <f>[5]С2.5!$BY$11</f>
        <v>0</v>
      </c>
    </row>
    <row r="216" spans="2:3" hidden="1">
      <c r="B216" s="110">
        <f t="shared" si="1"/>
        <v>2093</v>
      </c>
      <c r="C216" s="111">
        <f>[5]С2.5!$BZ$11</f>
        <v>0</v>
      </c>
    </row>
    <row r="217" spans="2:3" hidden="1">
      <c r="B217" s="110">
        <f t="shared" si="1"/>
        <v>2094</v>
      </c>
      <c r="C217" s="111">
        <f>[5]С2.5!$CA$11</f>
        <v>0</v>
      </c>
    </row>
    <row r="218" spans="2:3" hidden="1">
      <c r="B218" s="110">
        <f t="shared" si="1"/>
        <v>2095</v>
      </c>
      <c r="C218" s="111">
        <f>[5]С2.5!$CB$11</f>
        <v>0</v>
      </c>
    </row>
    <row r="219" spans="2:3" hidden="1">
      <c r="B219" s="110">
        <f t="shared" si="1"/>
        <v>2096</v>
      </c>
      <c r="C219" s="111">
        <f>[5]С2.5!$CC$11</f>
        <v>0</v>
      </c>
    </row>
    <row r="220" spans="2:3" hidden="1">
      <c r="B220" s="110">
        <f t="shared" si="1"/>
        <v>2097</v>
      </c>
      <c r="C220" s="111">
        <f>[5]С2.5!$CD$11</f>
        <v>0</v>
      </c>
    </row>
    <row r="221" spans="2:3" hidden="1">
      <c r="B221" s="110">
        <f t="shared" si="1"/>
        <v>2098</v>
      </c>
      <c r="C221" s="111">
        <f>[5]С2.5!$CE$11</f>
        <v>0</v>
      </c>
    </row>
    <row r="222" spans="2:3" hidden="1">
      <c r="B222" s="110">
        <f t="shared" si="1"/>
        <v>2099</v>
      </c>
      <c r="C222" s="111">
        <f>[5]С2.5!$CF$11</f>
        <v>0</v>
      </c>
    </row>
    <row r="223" spans="2:3" ht="13.5" hidden="1" thickBot="1">
      <c r="B223" s="112">
        <f t="shared" si="1"/>
        <v>2100</v>
      </c>
      <c r="C223" s="113">
        <f>[5]С2.5!$CG$11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[6]И1!D13</f>
        <v>Субъект Российской Федерации</v>
      </c>
      <c r="C4" s="10" t="str">
        <f>[6]И1!E13</f>
        <v>Новосибирская область</v>
      </c>
    </row>
    <row r="5" spans="1:3" ht="38.25">
      <c r="A5" s="8"/>
      <c r="B5" s="9" t="str">
        <f>[6]И1!D14</f>
        <v>Тип муниципального образования (выберите из списка)</v>
      </c>
      <c r="C5" s="10" t="str">
        <f>[6]И1!E14</f>
        <v>поселок Ермаковский, Кочковский муниципальный район</v>
      </c>
    </row>
    <row r="6" spans="1:3">
      <c r="A6" s="8"/>
      <c r="B6" s="9" t="str">
        <f>IF([6]И1!E15="","",[6]И1!D15)</f>
        <v/>
      </c>
      <c r="C6" s="10" t="str">
        <f>IF([6]И1!E15="","",[6]И1!E15)</f>
        <v/>
      </c>
    </row>
    <row r="7" spans="1:3">
      <c r="A7" s="8"/>
      <c r="B7" s="9" t="str">
        <f>[6]И1!D16</f>
        <v>Код ОКТМО</v>
      </c>
      <c r="C7" s="11" t="str">
        <f>[6]И1!E16</f>
        <v>50625404101</v>
      </c>
    </row>
    <row r="8" spans="1:3">
      <c r="A8" s="8"/>
      <c r="B8" s="12" t="str">
        <f>[6]И1!D17</f>
        <v>Система теплоснабжения</v>
      </c>
      <c r="C8" s="13">
        <f>[6]И1!E17</f>
        <v>0</v>
      </c>
    </row>
    <row r="9" spans="1:3">
      <c r="A9" s="8"/>
      <c r="B9" s="9" t="str">
        <f>[6]И1!D8</f>
        <v>Период регулирования (i)-й</v>
      </c>
      <c r="C9" s="14">
        <f>[6]И1!E8</f>
        <v>2025</v>
      </c>
    </row>
    <row r="10" spans="1:3">
      <c r="A10" s="8"/>
      <c r="B10" s="9" t="str">
        <f>[6]И1!D9</f>
        <v>Период регулирования (i-1)-й</v>
      </c>
      <c r="C10" s="14">
        <f>[6]И1!E9</f>
        <v>2024</v>
      </c>
    </row>
    <row r="11" spans="1:3">
      <c r="A11" s="8"/>
      <c r="B11" s="9" t="str">
        <f>[6]И1!D10</f>
        <v>Период регулирования (i-2)-й</v>
      </c>
      <c r="C11" s="14">
        <f>[6]И1!E10</f>
        <v>2023</v>
      </c>
    </row>
    <row r="12" spans="1:3">
      <c r="A12" s="8"/>
      <c r="B12" s="9" t="str">
        <f>[6]И1!D11</f>
        <v>Базовый год (б)</v>
      </c>
      <c r="C12" s="14">
        <f>[6]И1!E11</f>
        <v>2019</v>
      </c>
    </row>
    <row r="13" spans="1:3" ht="38.25">
      <c r="A13" s="8"/>
      <c r="B13" s="9" t="str">
        <f>[6]И1!D18</f>
        <v>Вид топлива, использование которого преобладает в системе теплоснабжения</v>
      </c>
      <c r="C13" s="15" t="str">
        <f>[6]С1.1!E13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5697.7060716979931</v>
      </c>
    </row>
    <row r="18" spans="1:3" ht="42.75">
      <c r="A18" s="22" t="s">
        <v>8</v>
      </c>
      <c r="B18" s="25" t="s">
        <v>9</v>
      </c>
      <c r="C18" s="26">
        <f>[6]С1!F12</f>
        <v>1108.0484569819764</v>
      </c>
    </row>
    <row r="19" spans="1:3" ht="42.75">
      <c r="A19" s="22" t="s">
        <v>10</v>
      </c>
      <c r="B19" s="25" t="s">
        <v>11</v>
      </c>
      <c r="C19" s="26">
        <f>[6]С2!F12</f>
        <v>3043.1228747591867</v>
      </c>
    </row>
    <row r="20" spans="1:3" ht="30">
      <c r="A20" s="22" t="s">
        <v>12</v>
      </c>
      <c r="B20" s="25" t="s">
        <v>13</v>
      </c>
      <c r="C20" s="26">
        <f>[6]С3!F12</f>
        <v>910.92503715885755</v>
      </c>
    </row>
    <row r="21" spans="1:3" ht="42.75">
      <c r="A21" s="22" t="s">
        <v>14</v>
      </c>
      <c r="B21" s="25" t="s">
        <v>15</v>
      </c>
      <c r="C21" s="26">
        <f>[6]С4!F12</f>
        <v>523.88997590193355</v>
      </c>
    </row>
    <row r="22" spans="1:3" ht="30">
      <c r="A22" s="22" t="s">
        <v>16</v>
      </c>
      <c r="B22" s="25" t="s">
        <v>17</v>
      </c>
      <c r="C22" s="26">
        <f>[6]С5!F12</f>
        <v>111.71972689603909</v>
      </c>
    </row>
    <row r="23" spans="1:3" ht="43.5" thickBot="1">
      <c r="A23" s="27" t="s">
        <v>18</v>
      </c>
      <c r="B23" s="117" t="s">
        <v>19</v>
      </c>
      <c r="C23" s="28" t="str">
        <f>[6]С6!F12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[6]С1.1!E16</f>
        <v>5100</v>
      </c>
    </row>
    <row r="29" spans="1:3" ht="42.75">
      <c r="A29" s="22" t="s">
        <v>10</v>
      </c>
      <c r="B29" s="33" t="s">
        <v>22</v>
      </c>
      <c r="C29" s="34">
        <f>[6]С1.1!E27</f>
        <v>3997.0131421744322</v>
      </c>
    </row>
    <row r="30" spans="1:3" ht="17.25">
      <c r="A30" s="22" t="s">
        <v>12</v>
      </c>
      <c r="B30" s="33" t="s">
        <v>23</v>
      </c>
      <c r="C30" s="35">
        <f>[6]С1.1!E19</f>
        <v>1.4E-2</v>
      </c>
    </row>
    <row r="31" spans="1:3" ht="17.25">
      <c r="A31" s="22" t="s">
        <v>14</v>
      </c>
      <c r="B31" s="33" t="s">
        <v>24</v>
      </c>
      <c r="C31" s="35">
        <f>[6]С1.1!E20</f>
        <v>0.04</v>
      </c>
    </row>
    <row r="32" spans="1:3" ht="30">
      <c r="A32" s="22" t="s">
        <v>16</v>
      </c>
      <c r="B32" s="36" t="s">
        <v>25</v>
      </c>
      <c r="C32" s="37">
        <f>[6]С1!F13</f>
        <v>176.4</v>
      </c>
    </row>
    <row r="33" spans="1:3">
      <c r="A33" s="22" t="s">
        <v>18</v>
      </c>
      <c r="B33" s="36" t="s">
        <v>26</v>
      </c>
      <c r="C33" s="38">
        <f>[6]С1!F16</f>
        <v>7000</v>
      </c>
    </row>
    <row r="34" spans="1:3" ht="14.25">
      <c r="A34" s="22" t="s">
        <v>27</v>
      </c>
      <c r="B34" s="39" t="s">
        <v>28</v>
      </c>
      <c r="C34" s="40">
        <f>[6]С1!F17</f>
        <v>0.72857142857142854</v>
      </c>
    </row>
    <row r="35" spans="1:3" ht="15.75">
      <c r="A35" s="41" t="s">
        <v>29</v>
      </c>
      <c r="B35" s="42" t="s">
        <v>30</v>
      </c>
      <c r="C35" s="40">
        <f>[6]С1!F20</f>
        <v>21.588411179999994</v>
      </c>
    </row>
    <row r="36" spans="1:3" ht="15.75">
      <c r="A36" s="41" t="s">
        <v>31</v>
      </c>
      <c r="B36" s="43" t="s">
        <v>32</v>
      </c>
      <c r="C36" s="40">
        <f>[6]С1!F21</f>
        <v>20.818139999999996</v>
      </c>
    </row>
    <row r="37" spans="1:3" ht="14.25">
      <c r="A37" s="41" t="s">
        <v>33</v>
      </c>
      <c r="B37" s="44" t="s">
        <v>34</v>
      </c>
      <c r="C37" s="40">
        <f>[6]С1!F22</f>
        <v>1.0369999999999999</v>
      </c>
    </row>
    <row r="38" spans="1:3" ht="53.25" thickBot="1">
      <c r="A38" s="27" t="s">
        <v>35</v>
      </c>
      <c r="B38" s="45" t="s">
        <v>36</v>
      </c>
      <c r="C38" s="46">
        <f>[6]С1!F23</f>
        <v>1.0469999999999999</v>
      </c>
    </row>
    <row r="39" spans="1:3" ht="13.5" thickBot="1">
      <c r="A39" s="47"/>
      <c r="B39" s="48"/>
      <c r="C39" s="49"/>
    </row>
    <row r="40" spans="1:3" ht="30" customHeight="1">
      <c r="A40" s="50" t="s">
        <v>37</v>
      </c>
      <c r="B40" s="119" t="s">
        <v>38</v>
      </c>
      <c r="C40" s="119"/>
    </row>
    <row r="41" spans="1:3" ht="25.5">
      <c r="A41" s="22" t="s">
        <v>39</v>
      </c>
      <c r="B41" s="36" t="s">
        <v>40</v>
      </c>
      <c r="C41" s="51" t="str">
        <f>[6]С2.1!E12</f>
        <v>V</v>
      </c>
    </row>
    <row r="42" spans="1:3" ht="25.5">
      <c r="A42" s="22" t="s">
        <v>41</v>
      </c>
      <c r="B42" s="33" t="s">
        <v>42</v>
      </c>
      <c r="C42" s="51" t="str">
        <f>[6]С2.1!E13</f>
        <v>6 и менее баллов</v>
      </c>
    </row>
    <row r="43" spans="1:3" ht="25.5">
      <c r="A43" s="22" t="s">
        <v>43</v>
      </c>
      <c r="B43" s="33" t="s">
        <v>44</v>
      </c>
      <c r="C43" s="51" t="str">
        <f>[6]С2.1!E14</f>
        <v>от 200 до 500</v>
      </c>
    </row>
    <row r="44" spans="1:3" ht="25.5">
      <c r="A44" s="22" t="s">
        <v>45</v>
      </c>
      <c r="B44" s="33" t="s">
        <v>46</v>
      </c>
      <c r="C44" s="52" t="str">
        <f>[6]С2.1!E15</f>
        <v>нет</v>
      </c>
    </row>
    <row r="45" spans="1:3" ht="30">
      <c r="A45" s="22" t="s">
        <v>47</v>
      </c>
      <c r="B45" s="33" t="s">
        <v>48</v>
      </c>
      <c r="C45" s="34">
        <f>[6]С2!F18</f>
        <v>38910.02669467502</v>
      </c>
    </row>
    <row r="46" spans="1:3" ht="30">
      <c r="A46" s="22" t="s">
        <v>49</v>
      </c>
      <c r="B46" s="53" t="s">
        <v>50</v>
      </c>
      <c r="C46" s="34">
        <f>IF([6]С2!F19&gt;0,[6]С2!F19,[6]С2!F20)</f>
        <v>23441.524932855718</v>
      </c>
    </row>
    <row r="47" spans="1:3" ht="25.5">
      <c r="A47" s="22" t="s">
        <v>51</v>
      </c>
      <c r="B47" s="54" t="s">
        <v>52</v>
      </c>
      <c r="C47" s="34">
        <f>[6]С2.1!E19</f>
        <v>-38</v>
      </c>
    </row>
    <row r="48" spans="1:3" ht="25.5">
      <c r="A48" s="22" t="s">
        <v>53</v>
      </c>
      <c r="B48" s="54" t="s">
        <v>54</v>
      </c>
      <c r="C48" s="34" t="str">
        <f>[6]С2.1!E22</f>
        <v>нет</v>
      </c>
    </row>
    <row r="49" spans="1:3" ht="38.25">
      <c r="A49" s="22" t="s">
        <v>55</v>
      </c>
      <c r="B49" s="55" t="s">
        <v>56</v>
      </c>
      <c r="C49" s="34">
        <f>[6]С2.2!E10</f>
        <v>1287</v>
      </c>
    </row>
    <row r="50" spans="1:3" ht="25.5">
      <c r="A50" s="22" t="s">
        <v>57</v>
      </c>
      <c r="B50" s="56" t="s">
        <v>58</v>
      </c>
      <c r="C50" s="34">
        <f>[6]С2.2!E12</f>
        <v>5.97</v>
      </c>
    </row>
    <row r="51" spans="1:3" ht="52.5">
      <c r="A51" s="22" t="s">
        <v>59</v>
      </c>
      <c r="B51" s="57" t="s">
        <v>60</v>
      </c>
      <c r="C51" s="34">
        <f>[6]С2.2!E13</f>
        <v>1</v>
      </c>
    </row>
    <row r="52" spans="1:3" ht="27.75">
      <c r="A52" s="22" t="s">
        <v>61</v>
      </c>
      <c r="B52" s="56" t="s">
        <v>62</v>
      </c>
      <c r="C52" s="34">
        <f>[6]С2.2!E14</f>
        <v>12104</v>
      </c>
    </row>
    <row r="53" spans="1:3" ht="25.5">
      <c r="A53" s="22" t="s">
        <v>63</v>
      </c>
      <c r="B53" s="57" t="s">
        <v>64</v>
      </c>
      <c r="C53" s="35">
        <f>[6]С2.2!E15</f>
        <v>4.8000000000000001E-2</v>
      </c>
    </row>
    <row r="54" spans="1:3">
      <c r="A54" s="22" t="s">
        <v>65</v>
      </c>
      <c r="B54" s="57" t="s">
        <v>66</v>
      </c>
      <c r="C54" s="34">
        <f>[6]С2.2!E16</f>
        <v>1</v>
      </c>
    </row>
    <row r="55" spans="1:3" ht="15.75">
      <c r="A55" s="22" t="s">
        <v>67</v>
      </c>
      <c r="B55" s="58" t="s">
        <v>68</v>
      </c>
      <c r="C55" s="34">
        <f>[6]С2!F21</f>
        <v>1</v>
      </c>
    </row>
    <row r="56" spans="1:3" ht="30">
      <c r="A56" s="59" t="s">
        <v>69</v>
      </c>
      <c r="B56" s="33" t="s">
        <v>70</v>
      </c>
      <c r="C56" s="34">
        <f>[6]С2!F13</f>
        <v>203708.97017230222</v>
      </c>
    </row>
    <row r="57" spans="1:3" ht="30">
      <c r="A57" s="59" t="s">
        <v>71</v>
      </c>
      <c r="B57" s="58" t="s">
        <v>72</v>
      </c>
      <c r="C57" s="34">
        <f>[6]С2!F14</f>
        <v>113455</v>
      </c>
    </row>
    <row r="58" spans="1:3" ht="15.75">
      <c r="A58" s="59" t="s">
        <v>73</v>
      </c>
      <c r="B58" s="60" t="s">
        <v>74</v>
      </c>
      <c r="C58" s="40">
        <f>[6]С2!F15</f>
        <v>1.071</v>
      </c>
    </row>
    <row r="59" spans="1:3" ht="15.75">
      <c r="A59" s="59" t="s">
        <v>75</v>
      </c>
      <c r="B59" s="60" t="s">
        <v>76</v>
      </c>
      <c r="C59" s="40">
        <f>[6]С2!F16</f>
        <v>1</v>
      </c>
    </row>
    <row r="60" spans="1:3" ht="17.25">
      <c r="A60" s="59" t="s">
        <v>77</v>
      </c>
      <c r="B60" s="58" t="s">
        <v>78</v>
      </c>
      <c r="C60" s="34">
        <f>[6]С2!F17</f>
        <v>1.01</v>
      </c>
    </row>
    <row r="61" spans="1:3" s="63" customFormat="1" ht="14.25">
      <c r="A61" s="59" t="s">
        <v>79</v>
      </c>
      <c r="B61" s="61" t="s">
        <v>80</v>
      </c>
      <c r="C61" s="62">
        <f>[6]С2!F33</f>
        <v>10</v>
      </c>
    </row>
    <row r="62" spans="1:3" ht="30">
      <c r="A62" s="59" t="s">
        <v>81</v>
      </c>
      <c r="B62" s="64" t="s">
        <v>82</v>
      </c>
      <c r="C62" s="34">
        <f>[6]С2!F26</f>
        <v>1188.3300751080826</v>
      </c>
    </row>
    <row r="63" spans="1:3" ht="17.25">
      <c r="A63" s="59" t="s">
        <v>83</v>
      </c>
      <c r="B63" s="53" t="s">
        <v>84</v>
      </c>
      <c r="C63" s="34">
        <f>[6]С2!F27</f>
        <v>0.170455936</v>
      </c>
    </row>
    <row r="64" spans="1:3" ht="17.25">
      <c r="A64" s="59" t="s">
        <v>85</v>
      </c>
      <c r="B64" s="58" t="s">
        <v>86</v>
      </c>
      <c r="C64" s="62">
        <f>[6]С2!F28</f>
        <v>4200</v>
      </c>
    </row>
    <row r="65" spans="1:3" ht="42.75">
      <c r="A65" s="59" t="s">
        <v>87</v>
      </c>
      <c r="B65" s="33" t="s">
        <v>88</v>
      </c>
      <c r="C65" s="34">
        <f>[6]С2!F22</f>
        <v>42890.921752741691</v>
      </c>
    </row>
    <row r="66" spans="1:3" ht="30">
      <c r="A66" s="59" t="s">
        <v>89</v>
      </c>
      <c r="B66" s="60" t="s">
        <v>90</v>
      </c>
      <c r="C66" s="34">
        <f>[6]С2!F23</f>
        <v>1990</v>
      </c>
    </row>
    <row r="67" spans="1:3" ht="30">
      <c r="A67" s="59" t="s">
        <v>91</v>
      </c>
      <c r="B67" s="53" t="s">
        <v>92</v>
      </c>
      <c r="C67" s="34">
        <f>[6]С2.1!E27</f>
        <v>14307.876789999998</v>
      </c>
    </row>
    <row r="68" spans="1:3" ht="38.25">
      <c r="A68" s="59" t="s">
        <v>93</v>
      </c>
      <c r="B68" s="65" t="s">
        <v>94</v>
      </c>
      <c r="C68" s="52">
        <f>[6]С2.3!E21</f>
        <v>0</v>
      </c>
    </row>
    <row r="69" spans="1:3" ht="25.5">
      <c r="A69" s="59" t="s">
        <v>95</v>
      </c>
      <c r="B69" s="66" t="s">
        <v>96</v>
      </c>
      <c r="C69" s="67">
        <f>[6]С2.3!E11</f>
        <v>9.89</v>
      </c>
    </row>
    <row r="70" spans="1:3" ht="25.5">
      <c r="A70" s="59" t="s">
        <v>97</v>
      </c>
      <c r="B70" s="66" t="s">
        <v>98</v>
      </c>
      <c r="C70" s="62">
        <f>[6]С2.3!E13</f>
        <v>300</v>
      </c>
    </row>
    <row r="71" spans="1:3" ht="25.5">
      <c r="A71" s="59" t="s">
        <v>99</v>
      </c>
      <c r="B71" s="65" t="s">
        <v>100</v>
      </c>
      <c r="C71" s="68">
        <f>IF([6]С2.3!E22&gt;0,[6]С2.3!E22,[6]С2.3!E14)</f>
        <v>61211</v>
      </c>
    </row>
    <row r="72" spans="1:3" ht="38.25">
      <c r="A72" s="59" t="s">
        <v>101</v>
      </c>
      <c r="B72" s="65" t="s">
        <v>102</v>
      </c>
      <c r="C72" s="68">
        <f>IF([6]С2.3!E23&gt;0,[6]С2.3!E23,[6]С2.3!E15)</f>
        <v>45675</v>
      </c>
    </row>
    <row r="73" spans="1:3" ht="30">
      <c r="A73" s="59" t="s">
        <v>103</v>
      </c>
      <c r="B73" s="53" t="s">
        <v>104</v>
      </c>
      <c r="C73" s="34">
        <f>[6]С2.1!E28</f>
        <v>9541.9567200000001</v>
      </c>
    </row>
    <row r="74" spans="1:3" ht="38.25">
      <c r="A74" s="59" t="s">
        <v>105</v>
      </c>
      <c r="B74" s="65" t="s">
        <v>106</v>
      </c>
      <c r="C74" s="52">
        <f>[6]С2.3!E25</f>
        <v>0</v>
      </c>
    </row>
    <row r="75" spans="1:3" ht="25.5">
      <c r="A75" s="59" t="s">
        <v>107</v>
      </c>
      <c r="B75" s="66" t="s">
        <v>108</v>
      </c>
      <c r="C75" s="67">
        <f>[6]С2.3!E12</f>
        <v>0.56000000000000005</v>
      </c>
    </row>
    <row r="76" spans="1:3" ht="25.5">
      <c r="A76" s="59" t="s">
        <v>109</v>
      </c>
      <c r="B76" s="66" t="s">
        <v>98</v>
      </c>
      <c r="C76" s="62">
        <f>[6]С2.3!E13</f>
        <v>300</v>
      </c>
    </row>
    <row r="77" spans="1:3" ht="25.5">
      <c r="A77" s="59" t="s">
        <v>110</v>
      </c>
      <c r="B77" s="69" t="s">
        <v>111</v>
      </c>
      <c r="C77" s="68">
        <f>IF([6]С2.3!E26&gt;0,[6]С2.3!E26,[6]С2.3!E16)</f>
        <v>65637</v>
      </c>
    </row>
    <row r="78" spans="1:3" ht="38.25">
      <c r="A78" s="59" t="s">
        <v>112</v>
      </c>
      <c r="B78" s="69" t="s">
        <v>113</v>
      </c>
      <c r="C78" s="68">
        <f>IF([6]С2.3!E27&gt;0,[6]С2.3!E27,[6]С2.3!E17)</f>
        <v>31684</v>
      </c>
    </row>
    <row r="79" spans="1:3" ht="17.25">
      <c r="A79" s="59" t="s">
        <v>114</v>
      </c>
      <c r="B79" s="33" t="s">
        <v>115</v>
      </c>
      <c r="C79" s="35">
        <f>[6]С2!F29</f>
        <v>0.17804631770487722</v>
      </c>
    </row>
    <row r="80" spans="1:3" ht="30">
      <c r="A80" s="59" t="s">
        <v>116</v>
      </c>
      <c r="B80" s="53" t="s">
        <v>117</v>
      </c>
      <c r="C80" s="70">
        <f>[6]С2!F30</f>
        <v>0.1652189781021898</v>
      </c>
    </row>
    <row r="81" spans="1:3" ht="17.25">
      <c r="A81" s="59" t="s">
        <v>118</v>
      </c>
      <c r="B81" s="71" t="s">
        <v>119</v>
      </c>
      <c r="C81" s="35">
        <f>[6]С2!F31</f>
        <v>0.13880000000000001</v>
      </c>
    </row>
    <row r="82" spans="1:3" s="63" customFormat="1" ht="18" thickBot="1">
      <c r="A82" s="72" t="s">
        <v>120</v>
      </c>
      <c r="B82" s="73" t="s">
        <v>121</v>
      </c>
      <c r="C82" s="74">
        <f>[6]С2!F32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[6]С3!F14</f>
        <v>14772.721156430425</v>
      </c>
    </row>
    <row r="86" spans="1:3" s="63" customFormat="1" ht="42.75">
      <c r="A86" s="77" t="s">
        <v>126</v>
      </c>
      <c r="B86" s="53" t="s">
        <v>127</v>
      </c>
      <c r="C86" s="78">
        <f>[6]С3!F15</f>
        <v>0.25</v>
      </c>
    </row>
    <row r="87" spans="1:3" s="63" customFormat="1" ht="14.25">
      <c r="A87" s="77" t="s">
        <v>128</v>
      </c>
      <c r="B87" s="79" t="s">
        <v>129</v>
      </c>
      <c r="C87" s="62">
        <f>[6]С3!F18</f>
        <v>15</v>
      </c>
    </row>
    <row r="88" spans="1:3" s="63" customFormat="1" ht="17.25">
      <c r="A88" s="77" t="s">
        <v>130</v>
      </c>
      <c r="B88" s="33" t="s">
        <v>131</v>
      </c>
      <c r="C88" s="34">
        <f>[6]С3!F19</f>
        <v>4187.478806422544</v>
      </c>
    </row>
    <row r="89" spans="1:3" s="63" customFormat="1" ht="55.5">
      <c r="A89" s="77" t="s">
        <v>132</v>
      </c>
      <c r="B89" s="53" t="s">
        <v>133</v>
      </c>
      <c r="C89" s="80">
        <f>[6]С3!F20</f>
        <v>2.1999999999999999E-2</v>
      </c>
    </row>
    <row r="90" spans="1:3" s="63" customFormat="1" ht="14.25">
      <c r="A90" s="77" t="s">
        <v>134</v>
      </c>
      <c r="B90" s="58" t="s">
        <v>80</v>
      </c>
      <c r="C90" s="62">
        <f>[6]С3!F21</f>
        <v>10</v>
      </c>
    </row>
    <row r="91" spans="1:3" s="63" customFormat="1" ht="17.25">
      <c r="A91" s="77" t="s">
        <v>135</v>
      </c>
      <c r="B91" s="33" t="s">
        <v>136</v>
      </c>
      <c r="C91" s="34">
        <f>[6]С3!F22</f>
        <v>3.564990225324248</v>
      </c>
    </row>
    <row r="92" spans="1:3" s="63" customFormat="1" ht="55.5">
      <c r="A92" s="77" t="s">
        <v>137</v>
      </c>
      <c r="B92" s="53" t="s">
        <v>138</v>
      </c>
      <c r="C92" s="80">
        <f>[6]С3!F23</f>
        <v>3.0000000000000001E-3</v>
      </c>
    </row>
    <row r="93" spans="1:3" s="63" customFormat="1" ht="27.75" thickBot="1">
      <c r="A93" s="81" t="s">
        <v>139</v>
      </c>
      <c r="B93" s="82" t="s">
        <v>140</v>
      </c>
      <c r="C93" s="83">
        <f>[6]С3!F24</f>
        <v>1188.3300751080826</v>
      </c>
    </row>
    <row r="94" spans="1:3" ht="13.5" thickBot="1">
      <c r="A94" s="47"/>
      <c r="B94" s="75"/>
      <c r="C94" s="15"/>
    </row>
    <row r="95" spans="1:3" ht="30" customHeight="1">
      <c r="A95" s="84" t="s">
        <v>141</v>
      </c>
      <c r="B95" s="119" t="s">
        <v>142</v>
      </c>
      <c r="C95" s="119"/>
    </row>
    <row r="96" spans="1:3" ht="30">
      <c r="A96" s="59" t="s">
        <v>143</v>
      </c>
      <c r="B96" s="33" t="s">
        <v>144</v>
      </c>
      <c r="C96" s="34">
        <f>[6]С4!F16</f>
        <v>1652.5</v>
      </c>
    </row>
    <row r="97" spans="1:3" ht="30">
      <c r="A97" s="59" t="s">
        <v>145</v>
      </c>
      <c r="B97" s="58" t="s">
        <v>146</v>
      </c>
      <c r="C97" s="34">
        <f>[6]С4!F17</f>
        <v>73547</v>
      </c>
    </row>
    <row r="98" spans="1:3" ht="17.25">
      <c r="A98" s="59" t="s">
        <v>147</v>
      </c>
      <c r="B98" s="58" t="s">
        <v>148</v>
      </c>
      <c r="C98" s="40">
        <f>[6]С4!F18</f>
        <v>0.02</v>
      </c>
    </row>
    <row r="99" spans="1:3" ht="30">
      <c r="A99" s="59" t="s">
        <v>149</v>
      </c>
      <c r="B99" s="58" t="s">
        <v>150</v>
      </c>
      <c r="C99" s="34">
        <f>[6]С4!F19</f>
        <v>12104</v>
      </c>
    </row>
    <row r="100" spans="1:3" ht="31.5">
      <c r="A100" s="59" t="s">
        <v>151</v>
      </c>
      <c r="B100" s="58" t="s">
        <v>152</v>
      </c>
      <c r="C100" s="40">
        <f>[6]С4!F20</f>
        <v>1.4999999999999999E-2</v>
      </c>
    </row>
    <row r="101" spans="1:3" ht="30">
      <c r="A101" s="59" t="s">
        <v>153</v>
      </c>
      <c r="B101" s="33" t="s">
        <v>154</v>
      </c>
      <c r="C101" s="34">
        <f>[6]С4!F21</f>
        <v>1933.1949342509995</v>
      </c>
    </row>
    <row r="102" spans="1:3" ht="24" customHeight="1">
      <c r="A102" s="59" t="s">
        <v>155</v>
      </c>
      <c r="B102" s="53" t="s">
        <v>156</v>
      </c>
      <c r="C102" s="85">
        <f>IF([6]С4.2!F8="да",[6]С4.2!D21,[6]С4.2!D15)</f>
        <v>0</v>
      </c>
    </row>
    <row r="103" spans="1:3" ht="68.25">
      <c r="A103" s="59" t="s">
        <v>157</v>
      </c>
      <c r="B103" s="53" t="s">
        <v>158</v>
      </c>
      <c r="C103" s="34">
        <f>[6]С4!F22</f>
        <v>3.6112641666666665</v>
      </c>
    </row>
    <row r="104" spans="1:3" ht="30">
      <c r="A104" s="59" t="s">
        <v>159</v>
      </c>
      <c r="B104" s="58" t="s">
        <v>160</v>
      </c>
      <c r="C104" s="34">
        <f>[6]С4!F23</f>
        <v>180</v>
      </c>
    </row>
    <row r="105" spans="1:3" ht="14.25">
      <c r="A105" s="59" t="s">
        <v>161</v>
      </c>
      <c r="B105" s="53" t="s">
        <v>162</v>
      </c>
      <c r="C105" s="34">
        <f>[6]С4!F24</f>
        <v>8497.1999999999989</v>
      </c>
    </row>
    <row r="106" spans="1:3" ht="14.25">
      <c r="A106" s="59" t="s">
        <v>163</v>
      </c>
      <c r="B106" s="58" t="s">
        <v>164</v>
      </c>
      <c r="C106" s="40">
        <f>[6]С4!F25</f>
        <v>0.35</v>
      </c>
    </row>
    <row r="107" spans="1:3" ht="17.25">
      <c r="A107" s="59" t="s">
        <v>165</v>
      </c>
      <c r="B107" s="33" t="s">
        <v>166</v>
      </c>
      <c r="C107" s="34">
        <f>[6]С4!F26</f>
        <v>66.843419999999995</v>
      </c>
    </row>
    <row r="108" spans="1:3" ht="25.5">
      <c r="A108" s="59" t="s">
        <v>167</v>
      </c>
      <c r="B108" s="53" t="s">
        <v>94</v>
      </c>
      <c r="C108" s="85">
        <f>[6]С4.3!E16</f>
        <v>0</v>
      </c>
    </row>
    <row r="109" spans="1:3" ht="25.5">
      <c r="A109" s="59" t="s">
        <v>168</v>
      </c>
      <c r="B109" s="53" t="s">
        <v>169</v>
      </c>
      <c r="C109" s="34">
        <f>[6]С4.3!E17</f>
        <v>19.059999999999999</v>
      </c>
    </row>
    <row r="110" spans="1:3" ht="38.25">
      <c r="A110" s="59" t="s">
        <v>170</v>
      </c>
      <c r="B110" s="53" t="s">
        <v>106</v>
      </c>
      <c r="C110" s="85">
        <f>[6]С4.3!E18</f>
        <v>0</v>
      </c>
    </row>
    <row r="111" spans="1:3">
      <c r="A111" s="59" t="s">
        <v>171</v>
      </c>
      <c r="B111" s="53" t="s">
        <v>172</v>
      </c>
      <c r="C111" s="34">
        <f>[6]С4.3!E19</f>
        <v>0</v>
      </c>
    </row>
    <row r="112" spans="1:3">
      <c r="A112" s="59" t="s">
        <v>173</v>
      </c>
      <c r="B112" s="58" t="s">
        <v>174</v>
      </c>
      <c r="C112" s="34">
        <f>[6]С4.3!E11</f>
        <v>1871</v>
      </c>
    </row>
    <row r="113" spans="1:3">
      <c r="A113" s="59" t="s">
        <v>175</v>
      </c>
      <c r="B113" s="58" t="s">
        <v>176</v>
      </c>
      <c r="C113" s="52">
        <f>[6]С4.3!E12</f>
        <v>1636</v>
      </c>
    </row>
    <row r="114" spans="1:3">
      <c r="A114" s="59" t="s">
        <v>177</v>
      </c>
      <c r="B114" s="58" t="s">
        <v>178</v>
      </c>
      <c r="C114" s="52">
        <f>[6]С4.3!E13</f>
        <v>204</v>
      </c>
    </row>
    <row r="115" spans="1:3" ht="30">
      <c r="A115" s="59" t="s">
        <v>179</v>
      </c>
      <c r="B115" s="33" t="s">
        <v>180</v>
      </c>
      <c r="C115" s="34">
        <f>[6]С4!F27</f>
        <v>1216.9608676091943</v>
      </c>
    </row>
    <row r="116" spans="1:3" ht="25.5">
      <c r="A116" s="59" t="s">
        <v>181</v>
      </c>
      <c r="B116" s="53" t="s">
        <v>182</v>
      </c>
      <c r="C116" s="34">
        <f>[6]С4!F28</f>
        <v>934.68576621289878</v>
      </c>
    </row>
    <row r="117" spans="1:3" ht="42.75">
      <c r="A117" s="59" t="s">
        <v>183</v>
      </c>
      <c r="B117" s="53" t="s">
        <v>184</v>
      </c>
      <c r="C117" s="34">
        <f>[6]С4!F29</f>
        <v>282.2751013962955</v>
      </c>
    </row>
    <row r="118" spans="1:3" ht="30">
      <c r="A118" s="59" t="s">
        <v>185</v>
      </c>
      <c r="B118" s="39" t="s">
        <v>186</v>
      </c>
      <c r="C118" s="34">
        <f>[6]С4!F30</f>
        <v>2823.6495456072926</v>
      </c>
    </row>
    <row r="119" spans="1:3" ht="42.75">
      <c r="A119" s="59" t="s">
        <v>187</v>
      </c>
      <c r="B119" s="86" t="s">
        <v>188</v>
      </c>
      <c r="C119" s="34">
        <f>[6]С4!F33</f>
        <v>1631.7662342964331</v>
      </c>
    </row>
    <row r="120" spans="1:3" ht="30">
      <c r="A120" s="59" t="s">
        <v>189</v>
      </c>
      <c r="B120" s="87" t="s">
        <v>190</v>
      </c>
      <c r="C120" s="34">
        <f>[6]С4!F35</f>
        <v>17.040680999999999</v>
      </c>
    </row>
    <row r="121" spans="1:3" ht="14.25">
      <c r="A121" s="59" t="s">
        <v>191</v>
      </c>
      <c r="B121" s="56" t="s">
        <v>192</v>
      </c>
      <c r="C121" s="34">
        <f>[6]С4!F36</f>
        <v>14319.9</v>
      </c>
    </row>
    <row r="122" spans="1:3" ht="28.5" thickBot="1">
      <c r="A122" s="72" t="s">
        <v>193</v>
      </c>
      <c r="B122" s="88" t="s">
        <v>194</v>
      </c>
      <c r="C122" s="83">
        <f>[6]С4!F37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[6]С5!F17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[6]С2!F37</f>
        <v>20.818139999999996</v>
      </c>
    </row>
    <row r="136" spans="1:3" ht="14.25">
      <c r="A136" s="59" t="s">
        <v>216</v>
      </c>
      <c r="B136" s="101" t="s">
        <v>217</v>
      </c>
      <c r="C136" s="34">
        <f>[6]С2!F38</f>
        <v>7</v>
      </c>
    </row>
    <row r="137" spans="1:3" ht="17.25">
      <c r="A137" s="59" t="s">
        <v>218</v>
      </c>
      <c r="B137" s="101" t="s">
        <v>219</v>
      </c>
      <c r="C137" s="34">
        <f>[6]С2!F40</f>
        <v>0.97</v>
      </c>
    </row>
    <row r="138" spans="1:3" ht="15" thickBot="1">
      <c r="A138" s="72" t="s">
        <v>220</v>
      </c>
      <c r="B138" s="102" t="s">
        <v>221</v>
      </c>
      <c r="C138" s="46">
        <f>[6]С2!F42</f>
        <v>0.35</v>
      </c>
    </row>
    <row r="139" spans="1:3" s="89" customFormat="1" ht="13.5" thickBot="1">
      <c r="A139" s="47"/>
      <c r="B139" s="75"/>
      <c r="C139" s="15"/>
    </row>
    <row r="140" spans="1:3" ht="30">
      <c r="A140" s="84" t="s">
        <v>222</v>
      </c>
      <c r="B140" s="103" t="s">
        <v>223</v>
      </c>
      <c r="C140" s="104">
        <f>[6]С2!F35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[6]С2.5!$E$11</f>
        <v>-2.9000000000000026E-2</v>
      </c>
    </row>
    <row r="144" spans="1:3">
      <c r="A144" s="105"/>
      <c r="B144" s="110">
        <f>B143+1</f>
        <v>2021</v>
      </c>
      <c r="C144" s="111">
        <f>[6]С2.5!$F$11</f>
        <v>0.245</v>
      </c>
    </row>
    <row r="145" spans="1:3">
      <c r="A145" s="105"/>
      <c r="B145" s="110">
        <f t="shared" ref="B145:B208" si="0">B144+1</f>
        <v>2022</v>
      </c>
      <c r="C145" s="111">
        <f>[6]С2.5!$G$11</f>
        <v>0.114</v>
      </c>
    </row>
    <row r="146" spans="1:3" ht="13.5" thickBot="1">
      <c r="A146" s="105"/>
      <c r="B146" s="112">
        <f t="shared" si="0"/>
        <v>2023</v>
      </c>
      <c r="C146" s="113">
        <f>[6]С2.5!$H$11</f>
        <v>0.04</v>
      </c>
    </row>
    <row r="147" spans="1:3">
      <c r="A147" s="105"/>
      <c r="B147" s="114">
        <f t="shared" si="0"/>
        <v>2024</v>
      </c>
      <c r="C147" s="115">
        <f>[6]С2.5!$I$11</f>
        <v>0.11700000000000001</v>
      </c>
    </row>
    <row r="148" spans="1:3">
      <c r="A148" s="105"/>
      <c r="B148" s="110">
        <f t="shared" si="0"/>
        <v>2025</v>
      </c>
      <c r="C148" s="111">
        <f>[6]С2.5!$J$11</f>
        <v>6.0999999999999999E-2</v>
      </c>
    </row>
    <row r="149" spans="1:3" hidden="1">
      <c r="A149" s="105"/>
      <c r="B149" s="110">
        <f t="shared" si="0"/>
        <v>2026</v>
      </c>
      <c r="C149" s="111">
        <f>[6]С2.5!$K$11</f>
        <v>3.5813361771260002E-2</v>
      </c>
    </row>
    <row r="150" spans="1:3" hidden="1">
      <c r="A150" s="105"/>
      <c r="B150" s="110">
        <f t="shared" si="0"/>
        <v>2027</v>
      </c>
      <c r="C150" s="111">
        <f>[6]С2.5!$L$11</f>
        <v>3.2682303599220003E-2</v>
      </c>
    </row>
    <row r="151" spans="1:3" hidden="1">
      <c r="A151" s="105"/>
      <c r="B151" s="110">
        <f t="shared" si="0"/>
        <v>2028</v>
      </c>
      <c r="C151" s="111">
        <f>[6]С2.5!$M$11</f>
        <v>0</v>
      </c>
    </row>
    <row r="152" spans="1:3" hidden="1">
      <c r="A152" s="105"/>
      <c r="B152" s="110">
        <f t="shared" si="0"/>
        <v>2029</v>
      </c>
      <c r="C152" s="111">
        <f>[6]С2.5!$N$11</f>
        <v>0</v>
      </c>
    </row>
    <row r="153" spans="1:3" hidden="1">
      <c r="A153" s="105"/>
      <c r="B153" s="110">
        <f t="shared" si="0"/>
        <v>2030</v>
      </c>
      <c r="C153" s="111">
        <f>[6]С2.5!$O$11</f>
        <v>0</v>
      </c>
    </row>
    <row r="154" spans="1:3" hidden="1">
      <c r="A154" s="105"/>
      <c r="B154" s="110">
        <f t="shared" si="0"/>
        <v>2031</v>
      </c>
      <c r="C154" s="111">
        <f>[6]С2.5!$P$11</f>
        <v>0</v>
      </c>
    </row>
    <row r="155" spans="1:3" hidden="1">
      <c r="A155" s="89"/>
      <c r="B155" s="110">
        <f t="shared" si="0"/>
        <v>2032</v>
      </c>
      <c r="C155" s="111">
        <f>[6]С2.5!$Q$11</f>
        <v>0</v>
      </c>
    </row>
    <row r="156" spans="1:3" hidden="1">
      <c r="A156" s="89"/>
      <c r="B156" s="110">
        <f t="shared" si="0"/>
        <v>2033</v>
      </c>
      <c r="C156" s="111">
        <f>[6]С2.5!$R$11</f>
        <v>0</v>
      </c>
    </row>
    <row r="157" spans="1:3" hidden="1">
      <c r="B157" s="110">
        <f t="shared" si="0"/>
        <v>2034</v>
      </c>
      <c r="C157" s="111">
        <f>[6]С2.5!$S$11</f>
        <v>0</v>
      </c>
    </row>
    <row r="158" spans="1:3" hidden="1">
      <c r="B158" s="110">
        <f t="shared" si="0"/>
        <v>2035</v>
      </c>
      <c r="C158" s="111">
        <f>[6]С2.5!$T$11</f>
        <v>0</v>
      </c>
    </row>
    <row r="159" spans="1:3" hidden="1">
      <c r="B159" s="110">
        <f t="shared" si="0"/>
        <v>2036</v>
      </c>
      <c r="C159" s="111">
        <f>[6]С2.5!$U$11</f>
        <v>0</v>
      </c>
    </row>
    <row r="160" spans="1:3" hidden="1">
      <c r="B160" s="110">
        <f t="shared" si="0"/>
        <v>2037</v>
      </c>
      <c r="C160" s="111">
        <f>[6]С2.5!$V$11</f>
        <v>0</v>
      </c>
    </row>
    <row r="161" spans="2:3" hidden="1">
      <c r="B161" s="110">
        <f t="shared" si="0"/>
        <v>2038</v>
      </c>
      <c r="C161" s="111">
        <f>[6]С2.5!$W$11</f>
        <v>0</v>
      </c>
    </row>
    <row r="162" spans="2:3" hidden="1">
      <c r="B162" s="110">
        <f t="shared" si="0"/>
        <v>2039</v>
      </c>
      <c r="C162" s="111">
        <f>[6]С2.5!$X$11</f>
        <v>0</v>
      </c>
    </row>
    <row r="163" spans="2:3" hidden="1">
      <c r="B163" s="110">
        <f t="shared" si="0"/>
        <v>2040</v>
      </c>
      <c r="C163" s="111">
        <f>[6]С2.5!$Y$11</f>
        <v>0</v>
      </c>
    </row>
    <row r="164" spans="2:3" hidden="1">
      <c r="B164" s="110">
        <f t="shared" si="0"/>
        <v>2041</v>
      </c>
      <c r="C164" s="111">
        <f>[6]С2.5!$Z$11</f>
        <v>0</v>
      </c>
    </row>
    <row r="165" spans="2:3" hidden="1">
      <c r="B165" s="110">
        <f t="shared" si="0"/>
        <v>2042</v>
      </c>
      <c r="C165" s="111">
        <f>[6]С2.5!$AA$11</f>
        <v>0</v>
      </c>
    </row>
    <row r="166" spans="2:3" hidden="1">
      <c r="B166" s="110">
        <f t="shared" si="0"/>
        <v>2043</v>
      </c>
      <c r="C166" s="111">
        <f>[6]С2.5!$AB$11</f>
        <v>0</v>
      </c>
    </row>
    <row r="167" spans="2:3" hidden="1">
      <c r="B167" s="110">
        <f t="shared" si="0"/>
        <v>2044</v>
      </c>
      <c r="C167" s="111">
        <f>[6]С2.5!$AC$11</f>
        <v>0</v>
      </c>
    </row>
    <row r="168" spans="2:3" hidden="1">
      <c r="B168" s="110">
        <f t="shared" si="0"/>
        <v>2045</v>
      </c>
      <c r="C168" s="111">
        <f>[6]С2.5!$AD$11</f>
        <v>0</v>
      </c>
    </row>
    <row r="169" spans="2:3" hidden="1">
      <c r="B169" s="110">
        <f t="shared" si="0"/>
        <v>2046</v>
      </c>
      <c r="C169" s="111">
        <f>[6]С2.5!$AE$11</f>
        <v>0</v>
      </c>
    </row>
    <row r="170" spans="2:3" hidden="1">
      <c r="B170" s="110">
        <f t="shared" si="0"/>
        <v>2047</v>
      </c>
      <c r="C170" s="111">
        <f>[6]С2.5!$AF$11</f>
        <v>0</v>
      </c>
    </row>
    <row r="171" spans="2:3" hidden="1">
      <c r="B171" s="110">
        <f t="shared" si="0"/>
        <v>2048</v>
      </c>
      <c r="C171" s="111">
        <f>[6]С2.5!$AG$11</f>
        <v>0</v>
      </c>
    </row>
    <row r="172" spans="2:3" hidden="1">
      <c r="B172" s="110">
        <f t="shared" si="0"/>
        <v>2049</v>
      </c>
      <c r="C172" s="111">
        <f>[6]С2.5!$AH$11</f>
        <v>0</v>
      </c>
    </row>
    <row r="173" spans="2:3" hidden="1">
      <c r="B173" s="110">
        <f t="shared" si="0"/>
        <v>2050</v>
      </c>
      <c r="C173" s="111">
        <f>[6]С2.5!$AI$11</f>
        <v>0</v>
      </c>
    </row>
    <row r="174" spans="2:3" hidden="1">
      <c r="B174" s="110">
        <f t="shared" si="0"/>
        <v>2051</v>
      </c>
      <c r="C174" s="111">
        <f>[6]С2.5!$AJ$11</f>
        <v>0</v>
      </c>
    </row>
    <row r="175" spans="2:3" hidden="1">
      <c r="B175" s="110">
        <f t="shared" si="0"/>
        <v>2052</v>
      </c>
      <c r="C175" s="111">
        <f>[6]С2.5!$AK$11</f>
        <v>0</v>
      </c>
    </row>
    <row r="176" spans="2:3" hidden="1">
      <c r="B176" s="110">
        <f t="shared" si="0"/>
        <v>2053</v>
      </c>
      <c r="C176" s="111">
        <f>[6]С2.5!$AL$11</f>
        <v>0</v>
      </c>
    </row>
    <row r="177" spans="2:3" hidden="1">
      <c r="B177" s="110">
        <f t="shared" si="0"/>
        <v>2054</v>
      </c>
      <c r="C177" s="111">
        <f>[6]С2.5!$AM$11</f>
        <v>0</v>
      </c>
    </row>
    <row r="178" spans="2:3" hidden="1">
      <c r="B178" s="110">
        <f t="shared" si="0"/>
        <v>2055</v>
      </c>
      <c r="C178" s="111">
        <f>[6]С2.5!$AN$11</f>
        <v>0</v>
      </c>
    </row>
    <row r="179" spans="2:3" hidden="1">
      <c r="B179" s="110">
        <f t="shared" si="0"/>
        <v>2056</v>
      </c>
      <c r="C179" s="111">
        <f>[6]С2.5!$AO$11</f>
        <v>0</v>
      </c>
    </row>
    <row r="180" spans="2:3" hidden="1">
      <c r="B180" s="110">
        <f t="shared" si="0"/>
        <v>2057</v>
      </c>
      <c r="C180" s="111">
        <f>[6]С2.5!$AP$11</f>
        <v>0</v>
      </c>
    </row>
    <row r="181" spans="2:3" hidden="1">
      <c r="B181" s="110">
        <f t="shared" si="0"/>
        <v>2058</v>
      </c>
      <c r="C181" s="111">
        <f>[6]С2.5!$AQ$11</f>
        <v>0</v>
      </c>
    </row>
    <row r="182" spans="2:3" hidden="1">
      <c r="B182" s="110">
        <f t="shared" si="0"/>
        <v>2059</v>
      </c>
      <c r="C182" s="111">
        <f>[6]С2.5!$AR$11</f>
        <v>0</v>
      </c>
    </row>
    <row r="183" spans="2:3" hidden="1">
      <c r="B183" s="110">
        <f t="shared" si="0"/>
        <v>2060</v>
      </c>
      <c r="C183" s="111">
        <f>[6]С2.5!$AS$11</f>
        <v>0</v>
      </c>
    </row>
    <row r="184" spans="2:3" hidden="1">
      <c r="B184" s="110">
        <f t="shared" si="0"/>
        <v>2061</v>
      </c>
      <c r="C184" s="111">
        <f>[6]С2.5!$AT$11</f>
        <v>0</v>
      </c>
    </row>
    <row r="185" spans="2:3" hidden="1">
      <c r="B185" s="110">
        <f t="shared" si="0"/>
        <v>2062</v>
      </c>
      <c r="C185" s="111">
        <f>[6]С2.5!$AU$11</f>
        <v>0</v>
      </c>
    </row>
    <row r="186" spans="2:3" hidden="1">
      <c r="B186" s="110">
        <f t="shared" si="0"/>
        <v>2063</v>
      </c>
      <c r="C186" s="111">
        <f>[6]С2.5!$AV$11</f>
        <v>0</v>
      </c>
    </row>
    <row r="187" spans="2:3" hidden="1">
      <c r="B187" s="110">
        <f t="shared" si="0"/>
        <v>2064</v>
      </c>
      <c r="C187" s="111">
        <f>[6]С2.5!$AW$11</f>
        <v>0</v>
      </c>
    </row>
    <row r="188" spans="2:3" hidden="1">
      <c r="B188" s="110">
        <f t="shared" si="0"/>
        <v>2065</v>
      </c>
      <c r="C188" s="111">
        <f>[6]С2.5!$AX$11</f>
        <v>0</v>
      </c>
    </row>
    <row r="189" spans="2:3" hidden="1">
      <c r="B189" s="110">
        <f t="shared" si="0"/>
        <v>2066</v>
      </c>
      <c r="C189" s="111">
        <f>[6]С2.5!$AY$11</f>
        <v>0</v>
      </c>
    </row>
    <row r="190" spans="2:3" hidden="1">
      <c r="B190" s="110">
        <f t="shared" si="0"/>
        <v>2067</v>
      </c>
      <c r="C190" s="111">
        <f>[6]С2.5!$AZ$11</f>
        <v>0</v>
      </c>
    </row>
    <row r="191" spans="2:3" hidden="1">
      <c r="B191" s="110">
        <f t="shared" si="0"/>
        <v>2068</v>
      </c>
      <c r="C191" s="111">
        <f>[6]С2.5!$BA$11</f>
        <v>0</v>
      </c>
    </row>
    <row r="192" spans="2:3" hidden="1">
      <c r="B192" s="110">
        <f t="shared" si="0"/>
        <v>2069</v>
      </c>
      <c r="C192" s="111">
        <f>[6]С2.5!$BB$11</f>
        <v>0</v>
      </c>
    </row>
    <row r="193" spans="2:3" hidden="1">
      <c r="B193" s="110">
        <f t="shared" si="0"/>
        <v>2070</v>
      </c>
      <c r="C193" s="111">
        <f>[6]С2.5!$BC$11</f>
        <v>0</v>
      </c>
    </row>
    <row r="194" spans="2:3" hidden="1">
      <c r="B194" s="110">
        <f t="shared" si="0"/>
        <v>2071</v>
      </c>
      <c r="C194" s="111">
        <f>[6]С2.5!$BD$11</f>
        <v>0</v>
      </c>
    </row>
    <row r="195" spans="2:3" hidden="1">
      <c r="B195" s="110">
        <f t="shared" si="0"/>
        <v>2072</v>
      </c>
      <c r="C195" s="111">
        <f>[6]С2.5!$BE$11</f>
        <v>0</v>
      </c>
    </row>
    <row r="196" spans="2:3" hidden="1">
      <c r="B196" s="110">
        <f t="shared" si="0"/>
        <v>2073</v>
      </c>
      <c r="C196" s="111">
        <f>[6]С2.5!$BF$11</f>
        <v>0</v>
      </c>
    </row>
    <row r="197" spans="2:3" hidden="1">
      <c r="B197" s="110">
        <f t="shared" si="0"/>
        <v>2074</v>
      </c>
      <c r="C197" s="111">
        <f>[6]С2.5!$BG$11</f>
        <v>0</v>
      </c>
    </row>
    <row r="198" spans="2:3" hidden="1">
      <c r="B198" s="110">
        <f t="shared" si="0"/>
        <v>2075</v>
      </c>
      <c r="C198" s="111">
        <f>[6]С2.5!$BH$11</f>
        <v>0</v>
      </c>
    </row>
    <row r="199" spans="2:3" hidden="1">
      <c r="B199" s="110">
        <f t="shared" si="0"/>
        <v>2076</v>
      </c>
      <c r="C199" s="111">
        <f>[6]С2.5!$BI$11</f>
        <v>0</v>
      </c>
    </row>
    <row r="200" spans="2:3" hidden="1">
      <c r="B200" s="110">
        <f t="shared" si="0"/>
        <v>2077</v>
      </c>
      <c r="C200" s="111">
        <f>[6]С2.5!$BJ$11</f>
        <v>0</v>
      </c>
    </row>
    <row r="201" spans="2:3" hidden="1">
      <c r="B201" s="110">
        <f t="shared" si="0"/>
        <v>2078</v>
      </c>
      <c r="C201" s="111">
        <f>[6]С2.5!$BK$11</f>
        <v>0</v>
      </c>
    </row>
    <row r="202" spans="2:3" hidden="1">
      <c r="B202" s="110">
        <f t="shared" si="0"/>
        <v>2079</v>
      </c>
      <c r="C202" s="111">
        <f>[6]С2.5!$BL$11</f>
        <v>0</v>
      </c>
    </row>
    <row r="203" spans="2:3" hidden="1">
      <c r="B203" s="110">
        <f t="shared" si="0"/>
        <v>2080</v>
      </c>
      <c r="C203" s="111">
        <f>[6]С2.5!$BM$11</f>
        <v>0</v>
      </c>
    </row>
    <row r="204" spans="2:3" hidden="1">
      <c r="B204" s="110">
        <f t="shared" si="0"/>
        <v>2081</v>
      </c>
      <c r="C204" s="111">
        <f>[6]С2.5!$BN$11</f>
        <v>0</v>
      </c>
    </row>
    <row r="205" spans="2:3" hidden="1">
      <c r="B205" s="110">
        <f t="shared" si="0"/>
        <v>2082</v>
      </c>
      <c r="C205" s="111">
        <f>[6]С2.5!$BO$11</f>
        <v>0</v>
      </c>
    </row>
    <row r="206" spans="2:3" hidden="1">
      <c r="B206" s="110">
        <f t="shared" si="0"/>
        <v>2083</v>
      </c>
      <c r="C206" s="111">
        <f>[6]С2.5!$BP$11</f>
        <v>0</v>
      </c>
    </row>
    <row r="207" spans="2:3" hidden="1">
      <c r="B207" s="110">
        <f t="shared" si="0"/>
        <v>2084</v>
      </c>
      <c r="C207" s="111">
        <f>[6]С2.5!$BQ$11</f>
        <v>0</v>
      </c>
    </row>
    <row r="208" spans="2:3" hidden="1">
      <c r="B208" s="110">
        <f t="shared" si="0"/>
        <v>2085</v>
      </c>
      <c r="C208" s="111">
        <f>[6]С2.5!$BR$11</f>
        <v>0</v>
      </c>
    </row>
    <row r="209" spans="2:3" hidden="1">
      <c r="B209" s="110">
        <f t="shared" ref="B209:B223" si="1">B208+1</f>
        <v>2086</v>
      </c>
      <c r="C209" s="111">
        <f>[6]С2.5!$BS$11</f>
        <v>0</v>
      </c>
    </row>
    <row r="210" spans="2:3" hidden="1">
      <c r="B210" s="110">
        <f t="shared" si="1"/>
        <v>2087</v>
      </c>
      <c r="C210" s="111">
        <f>[6]С2.5!$BT$11</f>
        <v>0</v>
      </c>
    </row>
    <row r="211" spans="2:3" hidden="1">
      <c r="B211" s="110">
        <f t="shared" si="1"/>
        <v>2088</v>
      </c>
      <c r="C211" s="111">
        <f>[6]С2.5!$BU$11</f>
        <v>0</v>
      </c>
    </row>
    <row r="212" spans="2:3" hidden="1">
      <c r="B212" s="110">
        <f t="shared" si="1"/>
        <v>2089</v>
      </c>
      <c r="C212" s="111">
        <f>[6]С2.5!$BV$11</f>
        <v>0</v>
      </c>
    </row>
    <row r="213" spans="2:3" hidden="1">
      <c r="B213" s="110">
        <f t="shared" si="1"/>
        <v>2090</v>
      </c>
      <c r="C213" s="111">
        <f>[6]С2.5!$BW$11</f>
        <v>0</v>
      </c>
    </row>
    <row r="214" spans="2:3" hidden="1">
      <c r="B214" s="110">
        <f t="shared" si="1"/>
        <v>2091</v>
      </c>
      <c r="C214" s="111">
        <f>[6]С2.5!$BX$11</f>
        <v>0</v>
      </c>
    </row>
    <row r="215" spans="2:3" hidden="1">
      <c r="B215" s="110">
        <f t="shared" si="1"/>
        <v>2092</v>
      </c>
      <c r="C215" s="111">
        <f>[6]С2.5!$BY$11</f>
        <v>0</v>
      </c>
    </row>
    <row r="216" spans="2:3" hidden="1">
      <c r="B216" s="110">
        <f t="shared" si="1"/>
        <v>2093</v>
      </c>
      <c r="C216" s="111">
        <f>[6]С2.5!$BZ$11</f>
        <v>0</v>
      </c>
    </row>
    <row r="217" spans="2:3" hidden="1">
      <c r="B217" s="110">
        <f t="shared" si="1"/>
        <v>2094</v>
      </c>
      <c r="C217" s="111">
        <f>[6]С2.5!$CA$11</f>
        <v>0</v>
      </c>
    </row>
    <row r="218" spans="2:3" hidden="1">
      <c r="B218" s="110">
        <f t="shared" si="1"/>
        <v>2095</v>
      </c>
      <c r="C218" s="111">
        <f>[6]С2.5!$CB$11</f>
        <v>0</v>
      </c>
    </row>
    <row r="219" spans="2:3" hidden="1">
      <c r="B219" s="110">
        <f t="shared" si="1"/>
        <v>2096</v>
      </c>
      <c r="C219" s="111">
        <f>[6]С2.5!$CC$11</f>
        <v>0</v>
      </c>
    </row>
    <row r="220" spans="2:3" hidden="1">
      <c r="B220" s="110">
        <f t="shared" si="1"/>
        <v>2097</v>
      </c>
      <c r="C220" s="111">
        <f>[6]С2.5!$CD$11</f>
        <v>0</v>
      </c>
    </row>
    <row r="221" spans="2:3" hidden="1">
      <c r="B221" s="110">
        <f t="shared" si="1"/>
        <v>2098</v>
      </c>
      <c r="C221" s="111">
        <f>[6]С2.5!$CE$11</f>
        <v>0</v>
      </c>
    </row>
    <row r="222" spans="2:3" hidden="1">
      <c r="B222" s="110">
        <f t="shared" si="1"/>
        <v>2099</v>
      </c>
      <c r="C222" s="111">
        <f>[6]С2.5!$CF$11</f>
        <v>0</v>
      </c>
    </row>
    <row r="223" spans="2:3" ht="13.5" hidden="1" thickBot="1">
      <c r="B223" s="112">
        <f t="shared" si="1"/>
        <v>2100</v>
      </c>
      <c r="C223" s="113">
        <f>[6]С2.5!$CG$11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[7]И1!D13</f>
        <v>Субъект Российской Федерации</v>
      </c>
      <c r="C4" s="10" t="str">
        <f>[7]И1!E13</f>
        <v>Новосибирская область</v>
      </c>
    </row>
    <row r="5" spans="1:3" ht="38.25">
      <c r="A5" s="8"/>
      <c r="B5" s="9" t="str">
        <f>[7]И1!D14</f>
        <v>Тип муниципального образования (выберите из списка)</v>
      </c>
      <c r="C5" s="10" t="str">
        <f>[7]И1!E14</f>
        <v>село Жуланка, Кочковский муниципальный район</v>
      </c>
    </row>
    <row r="6" spans="1:3">
      <c r="A6" s="8"/>
      <c r="B6" s="9" t="str">
        <f>IF([7]И1!E15="","",[7]И1!D15)</f>
        <v/>
      </c>
      <c r="C6" s="10" t="str">
        <f>IF([7]И1!E15="","",[7]И1!E15)</f>
        <v/>
      </c>
    </row>
    <row r="7" spans="1:3">
      <c r="A7" s="8"/>
      <c r="B7" s="9" t="str">
        <f>[7]И1!D16</f>
        <v>Код ОКТМО</v>
      </c>
      <c r="C7" s="11" t="str">
        <f>[7]И1!E16</f>
        <v>50625407101</v>
      </c>
    </row>
    <row r="8" spans="1:3">
      <c r="A8" s="8"/>
      <c r="B8" s="12" t="str">
        <f>[7]И1!D17</f>
        <v>Система теплоснабжения</v>
      </c>
      <c r="C8" s="13">
        <f>[7]И1!E17</f>
        <v>0</v>
      </c>
    </row>
    <row r="9" spans="1:3">
      <c r="A9" s="8"/>
      <c r="B9" s="9" t="str">
        <f>[7]И1!D8</f>
        <v>Период регулирования (i)-й</v>
      </c>
      <c r="C9" s="14">
        <f>[7]И1!E8</f>
        <v>2025</v>
      </c>
    </row>
    <row r="10" spans="1:3">
      <c r="A10" s="8"/>
      <c r="B10" s="9" t="str">
        <f>[7]И1!D9</f>
        <v>Период регулирования (i-1)-й</v>
      </c>
      <c r="C10" s="14">
        <f>[7]И1!E9</f>
        <v>2024</v>
      </c>
    </row>
    <row r="11" spans="1:3">
      <c r="A11" s="8"/>
      <c r="B11" s="9" t="str">
        <f>[7]И1!D10</f>
        <v>Период регулирования (i-2)-й</v>
      </c>
      <c r="C11" s="14">
        <f>[7]И1!E10</f>
        <v>2023</v>
      </c>
    </row>
    <row r="12" spans="1:3">
      <c r="A12" s="8"/>
      <c r="B12" s="9" t="str">
        <f>[7]И1!D11</f>
        <v>Базовый год (б)</v>
      </c>
      <c r="C12" s="14">
        <f>[7]И1!E11</f>
        <v>2019</v>
      </c>
    </row>
    <row r="13" spans="1:3" ht="38.25">
      <c r="A13" s="8"/>
      <c r="B13" s="9" t="str">
        <f>[7]И1!D18</f>
        <v>Вид топлива, использование которого преобладает в системе теплоснабжения</v>
      </c>
      <c r="C13" s="15" t="str">
        <f>[7]С1.1!E13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5542.9471352330274</v>
      </c>
    </row>
    <row r="18" spans="1:3" ht="42.75">
      <c r="A18" s="22" t="s">
        <v>8</v>
      </c>
      <c r="B18" s="25" t="s">
        <v>9</v>
      </c>
      <c r="C18" s="26">
        <f>[7]С1!F12</f>
        <v>968.36823163273391</v>
      </c>
    </row>
    <row r="19" spans="1:3" ht="42.75">
      <c r="A19" s="22" t="s">
        <v>10</v>
      </c>
      <c r="B19" s="25" t="s">
        <v>11</v>
      </c>
      <c r="C19" s="26">
        <f>[7]С2!F12</f>
        <v>3043.1228747591867</v>
      </c>
    </row>
    <row r="20" spans="1:3" ht="30">
      <c r="A20" s="22" t="s">
        <v>12</v>
      </c>
      <c r="B20" s="25" t="s">
        <v>13</v>
      </c>
      <c r="C20" s="26">
        <f>[7]С3!F12</f>
        <v>910.92503715885755</v>
      </c>
    </row>
    <row r="21" spans="1:3" ht="42.75">
      <c r="A21" s="22" t="s">
        <v>14</v>
      </c>
      <c r="B21" s="25" t="s">
        <v>15</v>
      </c>
      <c r="C21" s="26">
        <f>[7]С4!F12</f>
        <v>511.8457537365033</v>
      </c>
    </row>
    <row r="22" spans="1:3" ht="30">
      <c r="A22" s="22" t="s">
        <v>16</v>
      </c>
      <c r="B22" s="25" t="s">
        <v>17</v>
      </c>
      <c r="C22" s="26">
        <f>[7]С5!F12</f>
        <v>108.68523794574563</v>
      </c>
    </row>
    <row r="23" spans="1:3" ht="43.5" thickBot="1">
      <c r="A23" s="27" t="s">
        <v>18</v>
      </c>
      <c r="B23" s="117" t="s">
        <v>19</v>
      </c>
      <c r="C23" s="28" t="str">
        <f>[7]С6!F12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[7]С1.1!E16</f>
        <v>5100</v>
      </c>
    </row>
    <row r="29" spans="1:3" ht="42.75">
      <c r="A29" s="22" t="s">
        <v>10</v>
      </c>
      <c r="B29" s="33" t="s">
        <v>22</v>
      </c>
      <c r="C29" s="34">
        <f>[7]С1.1!E27</f>
        <v>3493.1509754028839</v>
      </c>
    </row>
    <row r="30" spans="1:3" ht="17.25">
      <c r="A30" s="22" t="s">
        <v>12</v>
      </c>
      <c r="B30" s="33" t="s">
        <v>23</v>
      </c>
      <c r="C30" s="35">
        <f>[7]С1.1!E19</f>
        <v>1.4E-2</v>
      </c>
    </row>
    <row r="31" spans="1:3" ht="17.25">
      <c r="A31" s="22" t="s">
        <v>14</v>
      </c>
      <c r="B31" s="33" t="s">
        <v>24</v>
      </c>
      <c r="C31" s="35">
        <f>[7]С1.1!E20</f>
        <v>0.04</v>
      </c>
    </row>
    <row r="32" spans="1:3" ht="30">
      <c r="A32" s="22" t="s">
        <v>16</v>
      </c>
      <c r="B32" s="36" t="s">
        <v>25</v>
      </c>
      <c r="C32" s="37">
        <f>[7]С1!F13</f>
        <v>176.4</v>
      </c>
    </row>
    <row r="33" spans="1:3">
      <c r="A33" s="22" t="s">
        <v>18</v>
      </c>
      <c r="B33" s="36" t="s">
        <v>26</v>
      </c>
      <c r="C33" s="38">
        <f>[7]С1!F16</f>
        <v>7000</v>
      </c>
    </row>
    <row r="34" spans="1:3" ht="14.25">
      <c r="A34" s="22" t="s">
        <v>27</v>
      </c>
      <c r="B34" s="39" t="s">
        <v>28</v>
      </c>
      <c r="C34" s="40">
        <f>[7]С1!F17</f>
        <v>0.72857142857142854</v>
      </c>
    </row>
    <row r="35" spans="1:3" ht="15.75">
      <c r="A35" s="41" t="s">
        <v>29</v>
      </c>
      <c r="B35" s="42" t="s">
        <v>30</v>
      </c>
      <c r="C35" s="40">
        <f>[7]С1!F20</f>
        <v>21.588411179999994</v>
      </c>
    </row>
    <row r="36" spans="1:3" ht="15.75">
      <c r="A36" s="41" t="s">
        <v>31</v>
      </c>
      <c r="B36" s="43" t="s">
        <v>32</v>
      </c>
      <c r="C36" s="40">
        <f>[7]С1!F21</f>
        <v>20.818139999999996</v>
      </c>
    </row>
    <row r="37" spans="1:3" ht="14.25">
      <c r="A37" s="41" t="s">
        <v>33</v>
      </c>
      <c r="B37" s="44" t="s">
        <v>34</v>
      </c>
      <c r="C37" s="40">
        <f>[7]С1!F22</f>
        <v>1.0369999999999999</v>
      </c>
    </row>
    <row r="38" spans="1:3" ht="53.25" thickBot="1">
      <c r="A38" s="27" t="s">
        <v>35</v>
      </c>
      <c r="B38" s="45" t="s">
        <v>36</v>
      </c>
      <c r="C38" s="46">
        <f>[7]С1!F23</f>
        <v>1.0469999999999999</v>
      </c>
    </row>
    <row r="39" spans="1:3" ht="13.5" thickBot="1">
      <c r="A39" s="47"/>
      <c r="B39" s="48"/>
      <c r="C39" s="49"/>
    </row>
    <row r="40" spans="1:3" ht="30" customHeight="1">
      <c r="A40" s="50" t="s">
        <v>37</v>
      </c>
      <c r="B40" s="119" t="s">
        <v>38</v>
      </c>
      <c r="C40" s="119"/>
    </row>
    <row r="41" spans="1:3" ht="25.5">
      <c r="A41" s="22" t="s">
        <v>39</v>
      </c>
      <c r="B41" s="36" t="s">
        <v>40</v>
      </c>
      <c r="C41" s="51" t="str">
        <f>[7]С2.1!E12</f>
        <v>V</v>
      </c>
    </row>
    <row r="42" spans="1:3" ht="25.5">
      <c r="A42" s="22" t="s">
        <v>41</v>
      </c>
      <c r="B42" s="33" t="s">
        <v>42</v>
      </c>
      <c r="C42" s="51" t="str">
        <f>[7]С2.1!E13</f>
        <v>6 и менее баллов</v>
      </c>
    </row>
    <row r="43" spans="1:3" ht="25.5">
      <c r="A43" s="22" t="s">
        <v>43</v>
      </c>
      <c r="B43" s="33" t="s">
        <v>44</v>
      </c>
      <c r="C43" s="51" t="str">
        <f>[7]С2.1!E14</f>
        <v>от 200 до 500</v>
      </c>
    </row>
    <row r="44" spans="1:3" ht="25.5">
      <c r="A44" s="22" t="s">
        <v>45</v>
      </c>
      <c r="B44" s="33" t="s">
        <v>46</v>
      </c>
      <c r="C44" s="52" t="str">
        <f>[7]С2.1!E15</f>
        <v>нет</v>
      </c>
    </row>
    <row r="45" spans="1:3" ht="30">
      <c r="A45" s="22" t="s">
        <v>47</v>
      </c>
      <c r="B45" s="33" t="s">
        <v>48</v>
      </c>
      <c r="C45" s="34">
        <f>[7]С2!F18</f>
        <v>38910.02669467502</v>
      </c>
    </row>
    <row r="46" spans="1:3" ht="30">
      <c r="A46" s="22" t="s">
        <v>49</v>
      </c>
      <c r="B46" s="53" t="s">
        <v>50</v>
      </c>
      <c r="C46" s="34">
        <f>IF([7]С2!F19&gt;0,[7]С2!F19,[7]С2!F20)</f>
        <v>23441.524932855718</v>
      </c>
    </row>
    <row r="47" spans="1:3" ht="25.5">
      <c r="A47" s="22" t="s">
        <v>51</v>
      </c>
      <c r="B47" s="54" t="s">
        <v>52</v>
      </c>
      <c r="C47" s="34">
        <f>[7]С2.1!E19</f>
        <v>-38</v>
      </c>
    </row>
    <row r="48" spans="1:3" ht="25.5">
      <c r="A48" s="22" t="s">
        <v>53</v>
      </c>
      <c r="B48" s="54" t="s">
        <v>54</v>
      </c>
      <c r="C48" s="34" t="str">
        <f>[7]С2.1!E22</f>
        <v>нет</v>
      </c>
    </row>
    <row r="49" spans="1:3" ht="38.25">
      <c r="A49" s="22" t="s">
        <v>55</v>
      </c>
      <c r="B49" s="55" t="s">
        <v>56</v>
      </c>
      <c r="C49" s="34">
        <f>[7]С2.2!E10</f>
        <v>1287</v>
      </c>
    </row>
    <row r="50" spans="1:3" ht="25.5">
      <c r="A50" s="22" t="s">
        <v>57</v>
      </c>
      <c r="B50" s="56" t="s">
        <v>58</v>
      </c>
      <c r="C50" s="34">
        <f>[7]С2.2!E12</f>
        <v>5.97</v>
      </c>
    </row>
    <row r="51" spans="1:3" ht="52.5">
      <c r="A51" s="22" t="s">
        <v>59</v>
      </c>
      <c r="B51" s="57" t="s">
        <v>60</v>
      </c>
      <c r="C51" s="34">
        <f>[7]С2.2!E13</f>
        <v>1</v>
      </c>
    </row>
    <row r="52" spans="1:3" ht="27.75">
      <c r="A52" s="22" t="s">
        <v>61</v>
      </c>
      <c r="B52" s="56" t="s">
        <v>62</v>
      </c>
      <c r="C52" s="34">
        <f>[7]С2.2!E14</f>
        <v>12104</v>
      </c>
    </row>
    <row r="53" spans="1:3" ht="25.5">
      <c r="A53" s="22" t="s">
        <v>63</v>
      </c>
      <c r="B53" s="57" t="s">
        <v>64</v>
      </c>
      <c r="C53" s="35">
        <f>[7]С2.2!E15</f>
        <v>4.8000000000000001E-2</v>
      </c>
    </row>
    <row r="54" spans="1:3">
      <c r="A54" s="22" t="s">
        <v>65</v>
      </c>
      <c r="B54" s="57" t="s">
        <v>66</v>
      </c>
      <c r="C54" s="34">
        <f>[7]С2.2!E16</f>
        <v>1</v>
      </c>
    </row>
    <row r="55" spans="1:3" ht="15.75">
      <c r="A55" s="22" t="s">
        <v>67</v>
      </c>
      <c r="B55" s="58" t="s">
        <v>68</v>
      </c>
      <c r="C55" s="34">
        <f>[7]С2!F21</f>
        <v>1</v>
      </c>
    </row>
    <row r="56" spans="1:3" ht="30">
      <c r="A56" s="59" t="s">
        <v>69</v>
      </c>
      <c r="B56" s="33" t="s">
        <v>70</v>
      </c>
      <c r="C56" s="34">
        <f>[7]С2!F13</f>
        <v>203708.97017230222</v>
      </c>
    </row>
    <row r="57" spans="1:3" ht="30">
      <c r="A57" s="59" t="s">
        <v>71</v>
      </c>
      <c r="B57" s="58" t="s">
        <v>72</v>
      </c>
      <c r="C57" s="34">
        <f>[7]С2!F14</f>
        <v>113455</v>
      </c>
    </row>
    <row r="58" spans="1:3" ht="15.75">
      <c r="A58" s="59" t="s">
        <v>73</v>
      </c>
      <c r="B58" s="60" t="s">
        <v>74</v>
      </c>
      <c r="C58" s="40">
        <f>[7]С2!F15</f>
        <v>1.071</v>
      </c>
    </row>
    <row r="59" spans="1:3" ht="15.75">
      <c r="A59" s="59" t="s">
        <v>75</v>
      </c>
      <c r="B59" s="60" t="s">
        <v>76</v>
      </c>
      <c r="C59" s="40">
        <f>[7]С2!F16</f>
        <v>1</v>
      </c>
    </row>
    <row r="60" spans="1:3" ht="17.25">
      <c r="A60" s="59" t="s">
        <v>77</v>
      </c>
      <c r="B60" s="58" t="s">
        <v>78</v>
      </c>
      <c r="C60" s="34">
        <f>[7]С2!F17</f>
        <v>1.01</v>
      </c>
    </row>
    <row r="61" spans="1:3" s="63" customFormat="1" ht="14.25">
      <c r="A61" s="59" t="s">
        <v>79</v>
      </c>
      <c r="B61" s="61" t="s">
        <v>80</v>
      </c>
      <c r="C61" s="62">
        <f>[7]С2!F33</f>
        <v>10</v>
      </c>
    </row>
    <row r="62" spans="1:3" ht="30">
      <c r="A62" s="59" t="s">
        <v>81</v>
      </c>
      <c r="B62" s="64" t="s">
        <v>82</v>
      </c>
      <c r="C62" s="34">
        <f>[7]С2!F26</f>
        <v>1188.3300751080826</v>
      </c>
    </row>
    <row r="63" spans="1:3" ht="17.25">
      <c r="A63" s="59" t="s">
        <v>83</v>
      </c>
      <c r="B63" s="53" t="s">
        <v>84</v>
      </c>
      <c r="C63" s="34">
        <f>[7]С2!F27</f>
        <v>0.170455936</v>
      </c>
    </row>
    <row r="64" spans="1:3" ht="17.25">
      <c r="A64" s="59" t="s">
        <v>85</v>
      </c>
      <c r="B64" s="58" t="s">
        <v>86</v>
      </c>
      <c r="C64" s="62">
        <f>[7]С2!F28</f>
        <v>4200</v>
      </c>
    </row>
    <row r="65" spans="1:3" ht="42.75">
      <c r="A65" s="59" t="s">
        <v>87</v>
      </c>
      <c r="B65" s="33" t="s">
        <v>88</v>
      </c>
      <c r="C65" s="34">
        <f>[7]С2!F22</f>
        <v>42890.921752741691</v>
      </c>
    </row>
    <row r="66" spans="1:3" ht="30">
      <c r="A66" s="59" t="s">
        <v>89</v>
      </c>
      <c r="B66" s="60" t="s">
        <v>90</v>
      </c>
      <c r="C66" s="34">
        <f>[7]С2!F23</f>
        <v>1990</v>
      </c>
    </row>
    <row r="67" spans="1:3" ht="30">
      <c r="A67" s="59" t="s">
        <v>91</v>
      </c>
      <c r="B67" s="53" t="s">
        <v>92</v>
      </c>
      <c r="C67" s="34">
        <f>[7]С2.1!E27</f>
        <v>14307.876789999998</v>
      </c>
    </row>
    <row r="68" spans="1:3" ht="38.25">
      <c r="A68" s="59" t="s">
        <v>93</v>
      </c>
      <c r="B68" s="65" t="s">
        <v>94</v>
      </c>
      <c r="C68" s="52">
        <f>[7]С2.3!E21</f>
        <v>0</v>
      </c>
    </row>
    <row r="69" spans="1:3" ht="25.5">
      <c r="A69" s="59" t="s">
        <v>95</v>
      </c>
      <c r="B69" s="66" t="s">
        <v>96</v>
      </c>
      <c r="C69" s="67">
        <f>[7]С2.3!E11</f>
        <v>9.89</v>
      </c>
    </row>
    <row r="70" spans="1:3" ht="25.5">
      <c r="A70" s="59" t="s">
        <v>97</v>
      </c>
      <c r="B70" s="66" t="s">
        <v>98</v>
      </c>
      <c r="C70" s="62">
        <f>[7]С2.3!E13</f>
        <v>300</v>
      </c>
    </row>
    <row r="71" spans="1:3" ht="25.5">
      <c r="A71" s="59" t="s">
        <v>99</v>
      </c>
      <c r="B71" s="65" t="s">
        <v>100</v>
      </c>
      <c r="C71" s="68">
        <f>IF([7]С2.3!E22&gt;0,[7]С2.3!E22,[7]С2.3!E14)</f>
        <v>61211</v>
      </c>
    </row>
    <row r="72" spans="1:3" ht="38.25">
      <c r="A72" s="59" t="s">
        <v>101</v>
      </c>
      <c r="B72" s="65" t="s">
        <v>102</v>
      </c>
      <c r="C72" s="68">
        <f>IF([7]С2.3!E23&gt;0,[7]С2.3!E23,[7]С2.3!E15)</f>
        <v>45675</v>
      </c>
    </row>
    <row r="73" spans="1:3" ht="30">
      <c r="A73" s="59" t="s">
        <v>103</v>
      </c>
      <c r="B73" s="53" t="s">
        <v>104</v>
      </c>
      <c r="C73" s="34">
        <f>[7]С2.1!E28</f>
        <v>9541.9567200000001</v>
      </c>
    </row>
    <row r="74" spans="1:3" ht="38.25">
      <c r="A74" s="59" t="s">
        <v>105</v>
      </c>
      <c r="B74" s="65" t="s">
        <v>106</v>
      </c>
      <c r="C74" s="52">
        <f>[7]С2.3!E25</f>
        <v>0</v>
      </c>
    </row>
    <row r="75" spans="1:3" ht="25.5">
      <c r="A75" s="59" t="s">
        <v>107</v>
      </c>
      <c r="B75" s="66" t="s">
        <v>108</v>
      </c>
      <c r="C75" s="67">
        <f>[7]С2.3!E12</f>
        <v>0.56000000000000005</v>
      </c>
    </row>
    <row r="76" spans="1:3" ht="25.5">
      <c r="A76" s="59" t="s">
        <v>109</v>
      </c>
      <c r="B76" s="66" t="s">
        <v>98</v>
      </c>
      <c r="C76" s="62">
        <f>[7]С2.3!E13</f>
        <v>300</v>
      </c>
    </row>
    <row r="77" spans="1:3" ht="25.5">
      <c r="A77" s="59" t="s">
        <v>110</v>
      </c>
      <c r="B77" s="69" t="s">
        <v>111</v>
      </c>
      <c r="C77" s="68">
        <f>IF([7]С2.3!E26&gt;0,[7]С2.3!E26,[7]С2.3!E16)</f>
        <v>65637</v>
      </c>
    </row>
    <row r="78" spans="1:3" ht="38.25">
      <c r="A78" s="59" t="s">
        <v>112</v>
      </c>
      <c r="B78" s="69" t="s">
        <v>113</v>
      </c>
      <c r="C78" s="68">
        <f>IF([7]С2.3!E27&gt;0,[7]С2.3!E27,[7]С2.3!E17)</f>
        <v>31684</v>
      </c>
    </row>
    <row r="79" spans="1:3" ht="17.25">
      <c r="A79" s="59" t="s">
        <v>114</v>
      </c>
      <c r="B79" s="33" t="s">
        <v>115</v>
      </c>
      <c r="C79" s="35">
        <f>[7]С2!F29</f>
        <v>0.17804631770487722</v>
      </c>
    </row>
    <row r="80" spans="1:3" ht="30">
      <c r="A80" s="59" t="s">
        <v>116</v>
      </c>
      <c r="B80" s="53" t="s">
        <v>117</v>
      </c>
      <c r="C80" s="70">
        <f>[7]С2!F30</f>
        <v>0.1652189781021898</v>
      </c>
    </row>
    <row r="81" spans="1:3" ht="17.25">
      <c r="A81" s="59" t="s">
        <v>118</v>
      </c>
      <c r="B81" s="71" t="s">
        <v>119</v>
      </c>
      <c r="C81" s="35">
        <f>[7]С2!F31</f>
        <v>0.13880000000000001</v>
      </c>
    </row>
    <row r="82" spans="1:3" s="63" customFormat="1" ht="18" thickBot="1">
      <c r="A82" s="72" t="s">
        <v>120</v>
      </c>
      <c r="B82" s="73" t="s">
        <v>121</v>
      </c>
      <c r="C82" s="74">
        <f>[7]С2!F32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[7]С3!F14</f>
        <v>14772.721156430425</v>
      </c>
    </row>
    <row r="86" spans="1:3" s="63" customFormat="1" ht="42.75">
      <c r="A86" s="77" t="s">
        <v>126</v>
      </c>
      <c r="B86" s="53" t="s">
        <v>127</v>
      </c>
      <c r="C86" s="78">
        <f>[7]С3!F15</f>
        <v>0.25</v>
      </c>
    </row>
    <row r="87" spans="1:3" s="63" customFormat="1" ht="14.25">
      <c r="A87" s="77" t="s">
        <v>128</v>
      </c>
      <c r="B87" s="79" t="s">
        <v>129</v>
      </c>
      <c r="C87" s="62">
        <f>[7]С3!F18</f>
        <v>15</v>
      </c>
    </row>
    <row r="88" spans="1:3" s="63" customFormat="1" ht="17.25">
      <c r="A88" s="77" t="s">
        <v>130</v>
      </c>
      <c r="B88" s="33" t="s">
        <v>131</v>
      </c>
      <c r="C88" s="34">
        <f>[7]С3!F19</f>
        <v>4187.478806422544</v>
      </c>
    </row>
    <row r="89" spans="1:3" s="63" customFormat="1" ht="55.5">
      <c r="A89" s="77" t="s">
        <v>132</v>
      </c>
      <c r="B89" s="53" t="s">
        <v>133</v>
      </c>
      <c r="C89" s="80">
        <f>[7]С3!F20</f>
        <v>2.1999999999999999E-2</v>
      </c>
    </row>
    <row r="90" spans="1:3" s="63" customFormat="1" ht="14.25">
      <c r="A90" s="77" t="s">
        <v>134</v>
      </c>
      <c r="B90" s="58" t="s">
        <v>80</v>
      </c>
      <c r="C90" s="62">
        <f>[7]С3!F21</f>
        <v>10</v>
      </c>
    </row>
    <row r="91" spans="1:3" s="63" customFormat="1" ht="17.25">
      <c r="A91" s="77" t="s">
        <v>135</v>
      </c>
      <c r="B91" s="33" t="s">
        <v>136</v>
      </c>
      <c r="C91" s="34">
        <f>[7]С3!F22</f>
        <v>3.564990225324248</v>
      </c>
    </row>
    <row r="92" spans="1:3" s="63" customFormat="1" ht="55.5">
      <c r="A92" s="77" t="s">
        <v>137</v>
      </c>
      <c r="B92" s="53" t="s">
        <v>138</v>
      </c>
      <c r="C92" s="80">
        <f>[7]С3!F23</f>
        <v>3.0000000000000001E-3</v>
      </c>
    </row>
    <row r="93" spans="1:3" s="63" customFormat="1" ht="27.75" thickBot="1">
      <c r="A93" s="81" t="s">
        <v>139</v>
      </c>
      <c r="B93" s="82" t="s">
        <v>140</v>
      </c>
      <c r="C93" s="83">
        <f>[7]С3!F24</f>
        <v>1188.3300751080826</v>
      </c>
    </row>
    <row r="94" spans="1:3" ht="13.5" thickBot="1">
      <c r="A94" s="47"/>
      <c r="B94" s="75"/>
      <c r="C94" s="15"/>
    </row>
    <row r="95" spans="1:3" ht="30" customHeight="1">
      <c r="A95" s="84" t="s">
        <v>141</v>
      </c>
      <c r="B95" s="119" t="s">
        <v>142</v>
      </c>
      <c r="C95" s="119"/>
    </row>
    <row r="96" spans="1:3" ht="30">
      <c r="A96" s="59" t="s">
        <v>143</v>
      </c>
      <c r="B96" s="33" t="s">
        <v>144</v>
      </c>
      <c r="C96" s="34">
        <f>[7]С4!F16</f>
        <v>1652.5</v>
      </c>
    </row>
    <row r="97" spans="1:3" ht="30">
      <c r="A97" s="59" t="s">
        <v>145</v>
      </c>
      <c r="B97" s="58" t="s">
        <v>146</v>
      </c>
      <c r="C97" s="34">
        <f>[7]С4!F17</f>
        <v>73547</v>
      </c>
    </row>
    <row r="98" spans="1:3" ht="17.25">
      <c r="A98" s="59" t="s">
        <v>147</v>
      </c>
      <c r="B98" s="58" t="s">
        <v>148</v>
      </c>
      <c r="C98" s="40">
        <f>[7]С4!F18</f>
        <v>0.02</v>
      </c>
    </row>
    <row r="99" spans="1:3" ht="30">
      <c r="A99" s="59" t="s">
        <v>149</v>
      </c>
      <c r="B99" s="58" t="s">
        <v>150</v>
      </c>
      <c r="C99" s="34">
        <f>[7]С4!F19</f>
        <v>12104</v>
      </c>
    </row>
    <row r="100" spans="1:3" ht="31.5">
      <c r="A100" s="59" t="s">
        <v>151</v>
      </c>
      <c r="B100" s="58" t="s">
        <v>152</v>
      </c>
      <c r="C100" s="40">
        <f>[7]С4!F20</f>
        <v>1.4999999999999999E-2</v>
      </c>
    </row>
    <row r="101" spans="1:3" ht="30">
      <c r="A101" s="59" t="s">
        <v>153</v>
      </c>
      <c r="B101" s="33" t="s">
        <v>154</v>
      </c>
      <c r="C101" s="34">
        <f>[7]С4!F21</f>
        <v>1933.1949342509995</v>
      </c>
    </row>
    <row r="102" spans="1:3" ht="24" customHeight="1">
      <c r="A102" s="59" t="s">
        <v>155</v>
      </c>
      <c r="B102" s="53" t="s">
        <v>156</v>
      </c>
      <c r="C102" s="85">
        <f>IF([7]С4.2!F8="да",[7]С4.2!D21,[7]С4.2!D15)</f>
        <v>0</v>
      </c>
    </row>
    <row r="103" spans="1:3" ht="68.25">
      <c r="A103" s="59" t="s">
        <v>157</v>
      </c>
      <c r="B103" s="53" t="s">
        <v>158</v>
      </c>
      <c r="C103" s="34">
        <f>[7]С4!F22</f>
        <v>3.6112641666666665</v>
      </c>
    </row>
    <row r="104" spans="1:3" ht="30">
      <c r="A104" s="59" t="s">
        <v>159</v>
      </c>
      <c r="B104" s="58" t="s">
        <v>160</v>
      </c>
      <c r="C104" s="34">
        <f>[7]С4!F23</f>
        <v>180</v>
      </c>
    </row>
    <row r="105" spans="1:3" ht="14.25">
      <c r="A105" s="59" t="s">
        <v>161</v>
      </c>
      <c r="B105" s="53" t="s">
        <v>162</v>
      </c>
      <c r="C105" s="34">
        <f>[7]С4!F24</f>
        <v>8497.1999999999989</v>
      </c>
    </row>
    <row r="106" spans="1:3" ht="14.25">
      <c r="A106" s="59" t="s">
        <v>163</v>
      </c>
      <c r="B106" s="58" t="s">
        <v>164</v>
      </c>
      <c r="C106" s="40">
        <f>[7]С4!F25</f>
        <v>0.35</v>
      </c>
    </row>
    <row r="107" spans="1:3" ht="17.25">
      <c r="A107" s="59" t="s">
        <v>165</v>
      </c>
      <c r="B107" s="33" t="s">
        <v>166</v>
      </c>
      <c r="C107" s="34">
        <f>[7]С4!F26</f>
        <v>39.769379999999998</v>
      </c>
    </row>
    <row r="108" spans="1:3" ht="25.5">
      <c r="A108" s="59" t="s">
        <v>167</v>
      </c>
      <c r="B108" s="53" t="s">
        <v>94</v>
      </c>
      <c r="C108" s="85">
        <f>[7]С4.3!E16</f>
        <v>0</v>
      </c>
    </row>
    <row r="109" spans="1:3" ht="25.5">
      <c r="A109" s="59" t="s">
        <v>168</v>
      </c>
      <c r="B109" s="53" t="s">
        <v>169</v>
      </c>
      <c r="C109" s="34">
        <f>[7]С4.3!E17</f>
        <v>11.34</v>
      </c>
    </row>
    <row r="110" spans="1:3" ht="38.25">
      <c r="A110" s="59" t="s">
        <v>170</v>
      </c>
      <c r="B110" s="53" t="s">
        <v>106</v>
      </c>
      <c r="C110" s="85">
        <f>[7]С4.3!E18</f>
        <v>0</v>
      </c>
    </row>
    <row r="111" spans="1:3">
      <c r="A111" s="59" t="s">
        <v>171</v>
      </c>
      <c r="B111" s="53" t="s">
        <v>172</v>
      </c>
      <c r="C111" s="34">
        <f>[7]С4.3!E19</f>
        <v>0</v>
      </c>
    </row>
    <row r="112" spans="1:3">
      <c r="A112" s="59" t="s">
        <v>173</v>
      </c>
      <c r="B112" s="58" t="s">
        <v>174</v>
      </c>
      <c r="C112" s="34">
        <f>[7]С4.3!E11</f>
        <v>1871</v>
      </c>
    </row>
    <row r="113" spans="1:3">
      <c r="A113" s="59" t="s">
        <v>175</v>
      </c>
      <c r="B113" s="58" t="s">
        <v>176</v>
      </c>
      <c r="C113" s="52">
        <f>[7]С4.3!E12</f>
        <v>1636</v>
      </c>
    </row>
    <row r="114" spans="1:3">
      <c r="A114" s="59" t="s">
        <v>177</v>
      </c>
      <c r="B114" s="58" t="s">
        <v>178</v>
      </c>
      <c r="C114" s="52">
        <f>[7]С4.3!E13</f>
        <v>204</v>
      </c>
    </row>
    <row r="115" spans="1:3" ht="30">
      <c r="A115" s="59" t="s">
        <v>179</v>
      </c>
      <c r="B115" s="33" t="s">
        <v>180</v>
      </c>
      <c r="C115" s="34">
        <f>[7]С4!F27</f>
        <v>1216.9608676091943</v>
      </c>
    </row>
    <row r="116" spans="1:3" ht="25.5">
      <c r="A116" s="59" t="s">
        <v>181</v>
      </c>
      <c r="B116" s="53" t="s">
        <v>182</v>
      </c>
      <c r="C116" s="34">
        <f>[7]С4!F28</f>
        <v>934.68576621289878</v>
      </c>
    </row>
    <row r="117" spans="1:3" ht="42.75">
      <c r="A117" s="59" t="s">
        <v>183</v>
      </c>
      <c r="B117" s="53" t="s">
        <v>184</v>
      </c>
      <c r="C117" s="34">
        <f>[7]С4!F29</f>
        <v>282.2751013962955</v>
      </c>
    </row>
    <row r="118" spans="1:3" ht="30">
      <c r="A118" s="59" t="s">
        <v>185</v>
      </c>
      <c r="B118" s="39" t="s">
        <v>186</v>
      </c>
      <c r="C118" s="34">
        <f>[7]С4!F30</f>
        <v>2617.8507939690094</v>
      </c>
    </row>
    <row r="119" spans="1:3" ht="42.75">
      <c r="A119" s="59" t="s">
        <v>187</v>
      </c>
      <c r="B119" s="86" t="s">
        <v>188</v>
      </c>
      <c r="C119" s="34">
        <f>[7]С4!F33</f>
        <v>1428.2144602377875</v>
      </c>
    </row>
    <row r="120" spans="1:3" ht="30">
      <c r="A120" s="59" t="s">
        <v>189</v>
      </c>
      <c r="B120" s="87" t="s">
        <v>190</v>
      </c>
      <c r="C120" s="34">
        <f>[7]С4!F35</f>
        <v>17.040680999999999</v>
      </c>
    </row>
    <row r="121" spans="1:3" ht="14.25">
      <c r="A121" s="59" t="s">
        <v>191</v>
      </c>
      <c r="B121" s="56" t="s">
        <v>192</v>
      </c>
      <c r="C121" s="34">
        <f>[7]С4!F36</f>
        <v>14319.9</v>
      </c>
    </row>
    <row r="122" spans="1:3" ht="28.5" thickBot="1">
      <c r="A122" s="72" t="s">
        <v>193</v>
      </c>
      <c r="B122" s="88" t="s">
        <v>194</v>
      </c>
      <c r="C122" s="83">
        <f>[7]С4!F37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[7]С5!F17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[7]С2!F37</f>
        <v>20.818139999999996</v>
      </c>
    </row>
    <row r="136" spans="1:3" ht="14.25">
      <c r="A136" s="59" t="s">
        <v>216</v>
      </c>
      <c r="B136" s="101" t="s">
        <v>217</v>
      </c>
      <c r="C136" s="34">
        <f>[7]С2!F38</f>
        <v>7</v>
      </c>
    </row>
    <row r="137" spans="1:3" ht="17.25">
      <c r="A137" s="59" t="s">
        <v>218</v>
      </c>
      <c r="B137" s="101" t="s">
        <v>219</v>
      </c>
      <c r="C137" s="34">
        <f>[7]С2!F40</f>
        <v>0.97</v>
      </c>
    </row>
    <row r="138" spans="1:3" ht="15" thickBot="1">
      <c r="A138" s="72" t="s">
        <v>220</v>
      </c>
      <c r="B138" s="102" t="s">
        <v>221</v>
      </c>
      <c r="C138" s="46">
        <f>[7]С2!F42</f>
        <v>0.35</v>
      </c>
    </row>
    <row r="139" spans="1:3" s="89" customFormat="1" ht="13.5" thickBot="1">
      <c r="A139" s="47"/>
      <c r="B139" s="75"/>
      <c r="C139" s="15"/>
    </row>
    <row r="140" spans="1:3" ht="30">
      <c r="A140" s="84" t="s">
        <v>222</v>
      </c>
      <c r="B140" s="103" t="s">
        <v>223</v>
      </c>
      <c r="C140" s="104">
        <f>[7]С2!F35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[7]С2.5!$E$11</f>
        <v>-2.9000000000000026E-2</v>
      </c>
    </row>
    <row r="144" spans="1:3">
      <c r="A144" s="105"/>
      <c r="B144" s="110">
        <f>B143+1</f>
        <v>2021</v>
      </c>
      <c r="C144" s="111">
        <f>[7]С2.5!$F$11</f>
        <v>0.245</v>
      </c>
    </row>
    <row r="145" spans="1:3">
      <c r="A145" s="105"/>
      <c r="B145" s="110">
        <f t="shared" ref="B145:B208" si="0">B144+1</f>
        <v>2022</v>
      </c>
      <c r="C145" s="111">
        <f>[7]С2.5!$G$11</f>
        <v>0.114</v>
      </c>
    </row>
    <row r="146" spans="1:3" ht="13.5" thickBot="1">
      <c r="A146" s="105"/>
      <c r="B146" s="112">
        <f t="shared" si="0"/>
        <v>2023</v>
      </c>
      <c r="C146" s="113">
        <f>[7]С2.5!$H$11</f>
        <v>0.04</v>
      </c>
    </row>
    <row r="147" spans="1:3">
      <c r="A147" s="105"/>
      <c r="B147" s="114">
        <f t="shared" si="0"/>
        <v>2024</v>
      </c>
      <c r="C147" s="115">
        <f>[7]С2.5!$I$11</f>
        <v>0.11700000000000001</v>
      </c>
    </row>
    <row r="148" spans="1:3">
      <c r="A148" s="105"/>
      <c r="B148" s="110">
        <f t="shared" si="0"/>
        <v>2025</v>
      </c>
      <c r="C148" s="111">
        <f>[7]С2.5!$J$11</f>
        <v>6.0999999999999999E-2</v>
      </c>
    </row>
    <row r="149" spans="1:3" hidden="1">
      <c r="A149" s="105"/>
      <c r="B149" s="110">
        <f t="shared" si="0"/>
        <v>2026</v>
      </c>
      <c r="C149" s="111">
        <f>[7]С2.5!$K$11</f>
        <v>3.5813361771260002E-2</v>
      </c>
    </row>
    <row r="150" spans="1:3" hidden="1">
      <c r="A150" s="105"/>
      <c r="B150" s="110">
        <f t="shared" si="0"/>
        <v>2027</v>
      </c>
      <c r="C150" s="111">
        <f>[7]С2.5!$L$11</f>
        <v>3.2682303599220003E-2</v>
      </c>
    </row>
    <row r="151" spans="1:3" hidden="1">
      <c r="A151" s="105"/>
      <c r="B151" s="110">
        <f t="shared" si="0"/>
        <v>2028</v>
      </c>
      <c r="C151" s="111">
        <f>[7]С2.5!$M$11</f>
        <v>0</v>
      </c>
    </row>
    <row r="152" spans="1:3" hidden="1">
      <c r="A152" s="105"/>
      <c r="B152" s="110">
        <f t="shared" si="0"/>
        <v>2029</v>
      </c>
      <c r="C152" s="111">
        <f>[7]С2.5!$N$11</f>
        <v>0</v>
      </c>
    </row>
    <row r="153" spans="1:3" hidden="1">
      <c r="A153" s="105"/>
      <c r="B153" s="110">
        <f t="shared" si="0"/>
        <v>2030</v>
      </c>
      <c r="C153" s="111">
        <f>[7]С2.5!$O$11</f>
        <v>0</v>
      </c>
    </row>
    <row r="154" spans="1:3" hidden="1">
      <c r="A154" s="105"/>
      <c r="B154" s="110">
        <f t="shared" si="0"/>
        <v>2031</v>
      </c>
      <c r="C154" s="111">
        <f>[7]С2.5!$P$11</f>
        <v>0</v>
      </c>
    </row>
    <row r="155" spans="1:3" hidden="1">
      <c r="A155" s="89"/>
      <c r="B155" s="110">
        <f t="shared" si="0"/>
        <v>2032</v>
      </c>
      <c r="C155" s="111">
        <f>[7]С2.5!$Q$11</f>
        <v>0</v>
      </c>
    </row>
    <row r="156" spans="1:3" hidden="1">
      <c r="A156" s="89"/>
      <c r="B156" s="110">
        <f t="shared" si="0"/>
        <v>2033</v>
      </c>
      <c r="C156" s="111">
        <f>[7]С2.5!$R$11</f>
        <v>0</v>
      </c>
    </row>
    <row r="157" spans="1:3" hidden="1">
      <c r="B157" s="110">
        <f t="shared" si="0"/>
        <v>2034</v>
      </c>
      <c r="C157" s="111">
        <f>[7]С2.5!$S$11</f>
        <v>0</v>
      </c>
    </row>
    <row r="158" spans="1:3" hidden="1">
      <c r="B158" s="110">
        <f t="shared" si="0"/>
        <v>2035</v>
      </c>
      <c r="C158" s="111">
        <f>[7]С2.5!$T$11</f>
        <v>0</v>
      </c>
    </row>
    <row r="159" spans="1:3" hidden="1">
      <c r="B159" s="110">
        <f t="shared" si="0"/>
        <v>2036</v>
      </c>
      <c r="C159" s="111">
        <f>[7]С2.5!$U$11</f>
        <v>0</v>
      </c>
    </row>
    <row r="160" spans="1:3" hidden="1">
      <c r="B160" s="110">
        <f t="shared" si="0"/>
        <v>2037</v>
      </c>
      <c r="C160" s="111">
        <f>[7]С2.5!$V$11</f>
        <v>0</v>
      </c>
    </row>
    <row r="161" spans="2:3" hidden="1">
      <c r="B161" s="110">
        <f t="shared" si="0"/>
        <v>2038</v>
      </c>
      <c r="C161" s="111">
        <f>[7]С2.5!$W$11</f>
        <v>0</v>
      </c>
    </row>
    <row r="162" spans="2:3" hidden="1">
      <c r="B162" s="110">
        <f t="shared" si="0"/>
        <v>2039</v>
      </c>
      <c r="C162" s="111">
        <f>[7]С2.5!$X$11</f>
        <v>0</v>
      </c>
    </row>
    <row r="163" spans="2:3" hidden="1">
      <c r="B163" s="110">
        <f t="shared" si="0"/>
        <v>2040</v>
      </c>
      <c r="C163" s="111">
        <f>[7]С2.5!$Y$11</f>
        <v>0</v>
      </c>
    </row>
    <row r="164" spans="2:3" hidden="1">
      <c r="B164" s="110">
        <f t="shared" si="0"/>
        <v>2041</v>
      </c>
      <c r="C164" s="111">
        <f>[7]С2.5!$Z$11</f>
        <v>0</v>
      </c>
    </row>
    <row r="165" spans="2:3" hidden="1">
      <c r="B165" s="110">
        <f t="shared" si="0"/>
        <v>2042</v>
      </c>
      <c r="C165" s="111">
        <f>[7]С2.5!$AA$11</f>
        <v>0</v>
      </c>
    </row>
    <row r="166" spans="2:3" hidden="1">
      <c r="B166" s="110">
        <f t="shared" si="0"/>
        <v>2043</v>
      </c>
      <c r="C166" s="111">
        <f>[7]С2.5!$AB$11</f>
        <v>0</v>
      </c>
    </row>
    <row r="167" spans="2:3" hidden="1">
      <c r="B167" s="110">
        <f t="shared" si="0"/>
        <v>2044</v>
      </c>
      <c r="C167" s="111">
        <f>[7]С2.5!$AC$11</f>
        <v>0</v>
      </c>
    </row>
    <row r="168" spans="2:3" hidden="1">
      <c r="B168" s="110">
        <f t="shared" si="0"/>
        <v>2045</v>
      </c>
      <c r="C168" s="111">
        <f>[7]С2.5!$AD$11</f>
        <v>0</v>
      </c>
    </row>
    <row r="169" spans="2:3" hidden="1">
      <c r="B169" s="110">
        <f t="shared" si="0"/>
        <v>2046</v>
      </c>
      <c r="C169" s="111">
        <f>[7]С2.5!$AE$11</f>
        <v>0</v>
      </c>
    </row>
    <row r="170" spans="2:3" hidden="1">
      <c r="B170" s="110">
        <f t="shared" si="0"/>
        <v>2047</v>
      </c>
      <c r="C170" s="111">
        <f>[7]С2.5!$AF$11</f>
        <v>0</v>
      </c>
    </row>
    <row r="171" spans="2:3" hidden="1">
      <c r="B171" s="110">
        <f t="shared" si="0"/>
        <v>2048</v>
      </c>
      <c r="C171" s="111">
        <f>[7]С2.5!$AG$11</f>
        <v>0</v>
      </c>
    </row>
    <row r="172" spans="2:3" hidden="1">
      <c r="B172" s="110">
        <f t="shared" si="0"/>
        <v>2049</v>
      </c>
      <c r="C172" s="111">
        <f>[7]С2.5!$AH$11</f>
        <v>0</v>
      </c>
    </row>
    <row r="173" spans="2:3" hidden="1">
      <c r="B173" s="110">
        <f t="shared" si="0"/>
        <v>2050</v>
      </c>
      <c r="C173" s="111">
        <f>[7]С2.5!$AI$11</f>
        <v>0</v>
      </c>
    </row>
    <row r="174" spans="2:3" hidden="1">
      <c r="B174" s="110">
        <f t="shared" si="0"/>
        <v>2051</v>
      </c>
      <c r="C174" s="111">
        <f>[7]С2.5!$AJ$11</f>
        <v>0</v>
      </c>
    </row>
    <row r="175" spans="2:3" hidden="1">
      <c r="B175" s="110">
        <f t="shared" si="0"/>
        <v>2052</v>
      </c>
      <c r="C175" s="111">
        <f>[7]С2.5!$AK$11</f>
        <v>0</v>
      </c>
    </row>
    <row r="176" spans="2:3" hidden="1">
      <c r="B176" s="110">
        <f t="shared" si="0"/>
        <v>2053</v>
      </c>
      <c r="C176" s="111">
        <f>[7]С2.5!$AL$11</f>
        <v>0</v>
      </c>
    </row>
    <row r="177" spans="2:3" hidden="1">
      <c r="B177" s="110">
        <f t="shared" si="0"/>
        <v>2054</v>
      </c>
      <c r="C177" s="111">
        <f>[7]С2.5!$AM$11</f>
        <v>0</v>
      </c>
    </row>
    <row r="178" spans="2:3" hidden="1">
      <c r="B178" s="110">
        <f t="shared" si="0"/>
        <v>2055</v>
      </c>
      <c r="C178" s="111">
        <f>[7]С2.5!$AN$11</f>
        <v>0</v>
      </c>
    </row>
    <row r="179" spans="2:3" hidden="1">
      <c r="B179" s="110">
        <f t="shared" si="0"/>
        <v>2056</v>
      </c>
      <c r="C179" s="111">
        <f>[7]С2.5!$AO$11</f>
        <v>0</v>
      </c>
    </row>
    <row r="180" spans="2:3" hidden="1">
      <c r="B180" s="110">
        <f t="shared" si="0"/>
        <v>2057</v>
      </c>
      <c r="C180" s="111">
        <f>[7]С2.5!$AP$11</f>
        <v>0</v>
      </c>
    </row>
    <row r="181" spans="2:3" hidden="1">
      <c r="B181" s="110">
        <f t="shared" si="0"/>
        <v>2058</v>
      </c>
      <c r="C181" s="111">
        <f>[7]С2.5!$AQ$11</f>
        <v>0</v>
      </c>
    </row>
    <row r="182" spans="2:3" hidden="1">
      <c r="B182" s="110">
        <f t="shared" si="0"/>
        <v>2059</v>
      </c>
      <c r="C182" s="111">
        <f>[7]С2.5!$AR$11</f>
        <v>0</v>
      </c>
    </row>
    <row r="183" spans="2:3" hidden="1">
      <c r="B183" s="110">
        <f t="shared" si="0"/>
        <v>2060</v>
      </c>
      <c r="C183" s="111">
        <f>[7]С2.5!$AS$11</f>
        <v>0</v>
      </c>
    </row>
    <row r="184" spans="2:3" hidden="1">
      <c r="B184" s="110">
        <f t="shared" si="0"/>
        <v>2061</v>
      </c>
      <c r="C184" s="111">
        <f>[7]С2.5!$AT$11</f>
        <v>0</v>
      </c>
    </row>
    <row r="185" spans="2:3" hidden="1">
      <c r="B185" s="110">
        <f t="shared" si="0"/>
        <v>2062</v>
      </c>
      <c r="C185" s="111">
        <f>[7]С2.5!$AU$11</f>
        <v>0</v>
      </c>
    </row>
    <row r="186" spans="2:3" hidden="1">
      <c r="B186" s="110">
        <f t="shared" si="0"/>
        <v>2063</v>
      </c>
      <c r="C186" s="111">
        <f>[7]С2.5!$AV$11</f>
        <v>0</v>
      </c>
    </row>
    <row r="187" spans="2:3" hidden="1">
      <c r="B187" s="110">
        <f t="shared" si="0"/>
        <v>2064</v>
      </c>
      <c r="C187" s="111">
        <f>[7]С2.5!$AW$11</f>
        <v>0</v>
      </c>
    </row>
    <row r="188" spans="2:3" hidden="1">
      <c r="B188" s="110">
        <f t="shared" si="0"/>
        <v>2065</v>
      </c>
      <c r="C188" s="111">
        <f>[7]С2.5!$AX$11</f>
        <v>0</v>
      </c>
    </row>
    <row r="189" spans="2:3" hidden="1">
      <c r="B189" s="110">
        <f t="shared" si="0"/>
        <v>2066</v>
      </c>
      <c r="C189" s="111">
        <f>[7]С2.5!$AY$11</f>
        <v>0</v>
      </c>
    </row>
    <row r="190" spans="2:3" hidden="1">
      <c r="B190" s="110">
        <f t="shared" si="0"/>
        <v>2067</v>
      </c>
      <c r="C190" s="111">
        <f>[7]С2.5!$AZ$11</f>
        <v>0</v>
      </c>
    </row>
    <row r="191" spans="2:3" hidden="1">
      <c r="B191" s="110">
        <f t="shared" si="0"/>
        <v>2068</v>
      </c>
      <c r="C191" s="111">
        <f>[7]С2.5!$BA$11</f>
        <v>0</v>
      </c>
    </row>
    <row r="192" spans="2:3" hidden="1">
      <c r="B192" s="110">
        <f t="shared" si="0"/>
        <v>2069</v>
      </c>
      <c r="C192" s="111">
        <f>[7]С2.5!$BB$11</f>
        <v>0</v>
      </c>
    </row>
    <row r="193" spans="2:3" hidden="1">
      <c r="B193" s="110">
        <f t="shared" si="0"/>
        <v>2070</v>
      </c>
      <c r="C193" s="111">
        <f>[7]С2.5!$BC$11</f>
        <v>0</v>
      </c>
    </row>
    <row r="194" spans="2:3" hidden="1">
      <c r="B194" s="110">
        <f t="shared" si="0"/>
        <v>2071</v>
      </c>
      <c r="C194" s="111">
        <f>[7]С2.5!$BD$11</f>
        <v>0</v>
      </c>
    </row>
    <row r="195" spans="2:3" hidden="1">
      <c r="B195" s="110">
        <f t="shared" si="0"/>
        <v>2072</v>
      </c>
      <c r="C195" s="111">
        <f>[7]С2.5!$BE$11</f>
        <v>0</v>
      </c>
    </row>
    <row r="196" spans="2:3" hidden="1">
      <c r="B196" s="110">
        <f t="shared" si="0"/>
        <v>2073</v>
      </c>
      <c r="C196" s="111">
        <f>[7]С2.5!$BF$11</f>
        <v>0</v>
      </c>
    </row>
    <row r="197" spans="2:3" hidden="1">
      <c r="B197" s="110">
        <f t="shared" si="0"/>
        <v>2074</v>
      </c>
      <c r="C197" s="111">
        <f>[7]С2.5!$BG$11</f>
        <v>0</v>
      </c>
    </row>
    <row r="198" spans="2:3" hidden="1">
      <c r="B198" s="110">
        <f t="shared" si="0"/>
        <v>2075</v>
      </c>
      <c r="C198" s="111">
        <f>[7]С2.5!$BH$11</f>
        <v>0</v>
      </c>
    </row>
    <row r="199" spans="2:3" hidden="1">
      <c r="B199" s="110">
        <f t="shared" si="0"/>
        <v>2076</v>
      </c>
      <c r="C199" s="111">
        <f>[7]С2.5!$BI$11</f>
        <v>0</v>
      </c>
    </row>
    <row r="200" spans="2:3" hidden="1">
      <c r="B200" s="110">
        <f t="shared" si="0"/>
        <v>2077</v>
      </c>
      <c r="C200" s="111">
        <f>[7]С2.5!$BJ$11</f>
        <v>0</v>
      </c>
    </row>
    <row r="201" spans="2:3" hidden="1">
      <c r="B201" s="110">
        <f t="shared" si="0"/>
        <v>2078</v>
      </c>
      <c r="C201" s="111">
        <f>[7]С2.5!$BK$11</f>
        <v>0</v>
      </c>
    </row>
    <row r="202" spans="2:3" hidden="1">
      <c r="B202" s="110">
        <f t="shared" si="0"/>
        <v>2079</v>
      </c>
      <c r="C202" s="111">
        <f>[7]С2.5!$BL$11</f>
        <v>0</v>
      </c>
    </row>
    <row r="203" spans="2:3" hidden="1">
      <c r="B203" s="110">
        <f t="shared" si="0"/>
        <v>2080</v>
      </c>
      <c r="C203" s="111">
        <f>[7]С2.5!$BM$11</f>
        <v>0</v>
      </c>
    </row>
    <row r="204" spans="2:3" hidden="1">
      <c r="B204" s="110">
        <f t="shared" si="0"/>
        <v>2081</v>
      </c>
      <c r="C204" s="111">
        <f>[7]С2.5!$BN$11</f>
        <v>0</v>
      </c>
    </row>
    <row r="205" spans="2:3" hidden="1">
      <c r="B205" s="110">
        <f t="shared" si="0"/>
        <v>2082</v>
      </c>
      <c r="C205" s="111">
        <f>[7]С2.5!$BO$11</f>
        <v>0</v>
      </c>
    </row>
    <row r="206" spans="2:3" hidden="1">
      <c r="B206" s="110">
        <f t="shared" si="0"/>
        <v>2083</v>
      </c>
      <c r="C206" s="111">
        <f>[7]С2.5!$BP$11</f>
        <v>0</v>
      </c>
    </row>
    <row r="207" spans="2:3" hidden="1">
      <c r="B207" s="110">
        <f t="shared" si="0"/>
        <v>2084</v>
      </c>
      <c r="C207" s="111">
        <f>[7]С2.5!$BQ$11</f>
        <v>0</v>
      </c>
    </row>
    <row r="208" spans="2:3" hidden="1">
      <c r="B208" s="110">
        <f t="shared" si="0"/>
        <v>2085</v>
      </c>
      <c r="C208" s="111">
        <f>[7]С2.5!$BR$11</f>
        <v>0</v>
      </c>
    </row>
    <row r="209" spans="2:3" hidden="1">
      <c r="B209" s="110">
        <f t="shared" ref="B209:B223" si="1">B208+1</f>
        <v>2086</v>
      </c>
      <c r="C209" s="111">
        <f>[7]С2.5!$BS$11</f>
        <v>0</v>
      </c>
    </row>
    <row r="210" spans="2:3" hidden="1">
      <c r="B210" s="110">
        <f t="shared" si="1"/>
        <v>2087</v>
      </c>
      <c r="C210" s="111">
        <f>[7]С2.5!$BT$11</f>
        <v>0</v>
      </c>
    </row>
    <row r="211" spans="2:3" hidden="1">
      <c r="B211" s="110">
        <f t="shared" si="1"/>
        <v>2088</v>
      </c>
      <c r="C211" s="111">
        <f>[7]С2.5!$BU$11</f>
        <v>0</v>
      </c>
    </row>
    <row r="212" spans="2:3" hidden="1">
      <c r="B212" s="110">
        <f t="shared" si="1"/>
        <v>2089</v>
      </c>
      <c r="C212" s="111">
        <f>[7]С2.5!$BV$11</f>
        <v>0</v>
      </c>
    </row>
    <row r="213" spans="2:3" hidden="1">
      <c r="B213" s="110">
        <f t="shared" si="1"/>
        <v>2090</v>
      </c>
      <c r="C213" s="111">
        <f>[7]С2.5!$BW$11</f>
        <v>0</v>
      </c>
    </row>
    <row r="214" spans="2:3" hidden="1">
      <c r="B214" s="110">
        <f t="shared" si="1"/>
        <v>2091</v>
      </c>
      <c r="C214" s="111">
        <f>[7]С2.5!$BX$11</f>
        <v>0</v>
      </c>
    </row>
    <row r="215" spans="2:3" hidden="1">
      <c r="B215" s="110">
        <f t="shared" si="1"/>
        <v>2092</v>
      </c>
      <c r="C215" s="111">
        <f>[7]С2.5!$BY$11</f>
        <v>0</v>
      </c>
    </row>
    <row r="216" spans="2:3" hidden="1">
      <c r="B216" s="110">
        <f t="shared" si="1"/>
        <v>2093</v>
      </c>
      <c r="C216" s="111">
        <f>[7]С2.5!$BZ$11</f>
        <v>0</v>
      </c>
    </row>
    <row r="217" spans="2:3" hidden="1">
      <c r="B217" s="110">
        <f t="shared" si="1"/>
        <v>2094</v>
      </c>
      <c r="C217" s="111">
        <f>[7]С2.5!$CA$11</f>
        <v>0</v>
      </c>
    </row>
    <row r="218" spans="2:3" hidden="1">
      <c r="B218" s="110">
        <f t="shared" si="1"/>
        <v>2095</v>
      </c>
      <c r="C218" s="111">
        <f>[7]С2.5!$CB$11</f>
        <v>0</v>
      </c>
    </row>
    <row r="219" spans="2:3" hidden="1">
      <c r="B219" s="110">
        <f t="shared" si="1"/>
        <v>2096</v>
      </c>
      <c r="C219" s="111">
        <f>[7]С2.5!$CC$11</f>
        <v>0</v>
      </c>
    </row>
    <row r="220" spans="2:3" hidden="1">
      <c r="B220" s="110">
        <f t="shared" si="1"/>
        <v>2097</v>
      </c>
      <c r="C220" s="111">
        <f>[7]С2.5!$CD$11</f>
        <v>0</v>
      </c>
    </row>
    <row r="221" spans="2:3" hidden="1">
      <c r="B221" s="110">
        <f t="shared" si="1"/>
        <v>2098</v>
      </c>
      <c r="C221" s="111">
        <f>[7]С2.5!$CE$11</f>
        <v>0</v>
      </c>
    </row>
    <row r="222" spans="2:3" hidden="1">
      <c r="B222" s="110">
        <f t="shared" si="1"/>
        <v>2099</v>
      </c>
      <c r="C222" s="111">
        <f>[7]С2.5!$CF$11</f>
        <v>0</v>
      </c>
    </row>
    <row r="223" spans="2:3" ht="13.5" hidden="1" thickBot="1">
      <c r="B223" s="112">
        <f t="shared" si="1"/>
        <v>2100</v>
      </c>
      <c r="C223" s="113">
        <f>[7]С2.5!$CG$11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[8]И1!D13</f>
        <v>Субъект Российской Федерации</v>
      </c>
      <c r="C4" s="10" t="str">
        <f>[8]И1!E13</f>
        <v>Новосибирская область</v>
      </c>
    </row>
    <row r="5" spans="1:3" ht="38.25">
      <c r="A5" s="8"/>
      <c r="B5" s="9" t="str">
        <f>[8]И1!D14</f>
        <v>Тип муниципального образования (выберите из списка)</v>
      </c>
      <c r="C5" s="10" t="str">
        <f>[8]И1!E14</f>
        <v>село Кочки, Кочковский муниципальный район</v>
      </c>
    </row>
    <row r="6" spans="1:3">
      <c r="A6" s="8"/>
      <c r="B6" s="9" t="str">
        <f>IF([8]И1!E15="","",[8]И1!D15)</f>
        <v/>
      </c>
      <c r="C6" s="10" t="str">
        <f>IF([8]И1!E15="","",[8]И1!E15)</f>
        <v/>
      </c>
    </row>
    <row r="7" spans="1:3">
      <c r="A7" s="8"/>
      <c r="B7" s="9" t="str">
        <f>[8]И1!D16</f>
        <v>Код ОКТМО</v>
      </c>
      <c r="C7" s="11" t="str">
        <f>[8]И1!E16</f>
        <v>50625410101</v>
      </c>
    </row>
    <row r="8" spans="1:3">
      <c r="A8" s="8"/>
      <c r="B8" s="12" t="str">
        <f>[8]И1!D17</f>
        <v>Система теплоснабжения</v>
      </c>
      <c r="C8" s="13">
        <f>[8]И1!E17</f>
        <v>0</v>
      </c>
    </row>
    <row r="9" spans="1:3">
      <c r="A9" s="8"/>
      <c r="B9" s="9" t="str">
        <f>[8]И1!D8</f>
        <v>Период регулирования (i)-й</v>
      </c>
      <c r="C9" s="14">
        <f>[8]И1!E8</f>
        <v>2025</v>
      </c>
    </row>
    <row r="10" spans="1:3">
      <c r="A10" s="8"/>
      <c r="B10" s="9" t="str">
        <f>[8]И1!D9</f>
        <v>Период регулирования (i-1)-й</v>
      </c>
      <c r="C10" s="14">
        <f>[8]И1!E9</f>
        <v>2024</v>
      </c>
    </row>
    <row r="11" spans="1:3">
      <c r="A11" s="8"/>
      <c r="B11" s="9" t="str">
        <f>[8]И1!D10</f>
        <v>Период регулирования (i-2)-й</v>
      </c>
      <c r="C11" s="14">
        <f>[8]И1!E10</f>
        <v>2023</v>
      </c>
    </row>
    <row r="12" spans="1:3">
      <c r="A12" s="8"/>
      <c r="B12" s="9" t="str">
        <f>[8]И1!D11</f>
        <v>Базовый год (б)</v>
      </c>
      <c r="C12" s="14">
        <f>[8]И1!E11</f>
        <v>2019</v>
      </c>
    </row>
    <row r="13" spans="1:3" ht="38.25">
      <c r="A13" s="8"/>
      <c r="B13" s="9" t="str">
        <f>[8]И1!D18</f>
        <v>Вид топлива, использование которого преобладает в системе теплоснабжения</v>
      </c>
      <c r="C13" s="15" t="str">
        <f>[8]С1.1!E13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5669.4448621946112</v>
      </c>
    </row>
    <row r="18" spans="1:3" ht="42.75">
      <c r="A18" s="22" t="s">
        <v>8</v>
      </c>
      <c r="B18" s="25" t="s">
        <v>9</v>
      </c>
      <c r="C18" s="26">
        <f>[8]С1!F12</f>
        <v>1082.2733622813414</v>
      </c>
    </row>
    <row r="19" spans="1:3" ht="42.75">
      <c r="A19" s="22" t="s">
        <v>10</v>
      </c>
      <c r="B19" s="25" t="s">
        <v>11</v>
      </c>
      <c r="C19" s="26">
        <f>[8]С2!F12</f>
        <v>3043.1228747591867</v>
      </c>
    </row>
    <row r="20" spans="1:3" ht="30">
      <c r="A20" s="22" t="s">
        <v>12</v>
      </c>
      <c r="B20" s="25" t="s">
        <v>13</v>
      </c>
      <c r="C20" s="26">
        <f>[8]С3!F12</f>
        <v>910.92503715885755</v>
      </c>
    </row>
    <row r="21" spans="1:3" ht="42.75">
      <c r="A21" s="22" t="s">
        <v>14</v>
      </c>
      <c r="B21" s="25" t="s">
        <v>15</v>
      </c>
      <c r="C21" s="26">
        <f>[8]С4!F12</f>
        <v>521.95800246199815</v>
      </c>
    </row>
    <row r="22" spans="1:3" ht="30">
      <c r="A22" s="22" t="s">
        <v>16</v>
      </c>
      <c r="B22" s="25" t="s">
        <v>17</v>
      </c>
      <c r="C22" s="26">
        <f>[8]С5!F12</f>
        <v>111.16558553322768</v>
      </c>
    </row>
    <row r="23" spans="1:3" ht="43.5" thickBot="1">
      <c r="A23" s="27" t="s">
        <v>18</v>
      </c>
      <c r="B23" s="117" t="s">
        <v>19</v>
      </c>
      <c r="C23" s="28" t="str">
        <f>[8]С6!F12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[8]С1.1!E16</f>
        <v>5100</v>
      </c>
    </row>
    <row r="29" spans="1:3" ht="42.75">
      <c r="A29" s="22" t="s">
        <v>10</v>
      </c>
      <c r="B29" s="33" t="s">
        <v>22</v>
      </c>
      <c r="C29" s="34">
        <f>[8]С1.1!E27</f>
        <v>3904.0358074648675</v>
      </c>
    </row>
    <row r="30" spans="1:3" ht="17.25">
      <c r="A30" s="22" t="s">
        <v>12</v>
      </c>
      <c r="B30" s="33" t="s">
        <v>23</v>
      </c>
      <c r="C30" s="35">
        <f>[8]С1.1!E19</f>
        <v>1.4E-2</v>
      </c>
    </row>
    <row r="31" spans="1:3" ht="17.25">
      <c r="A31" s="22" t="s">
        <v>14</v>
      </c>
      <c r="B31" s="33" t="s">
        <v>24</v>
      </c>
      <c r="C31" s="35">
        <f>[8]С1.1!E20</f>
        <v>0.04</v>
      </c>
    </row>
    <row r="32" spans="1:3" ht="30">
      <c r="A32" s="22" t="s">
        <v>16</v>
      </c>
      <c r="B32" s="36" t="s">
        <v>25</v>
      </c>
      <c r="C32" s="37">
        <f>[8]С1!F13</f>
        <v>176.4</v>
      </c>
    </row>
    <row r="33" spans="1:3">
      <c r="A33" s="22" t="s">
        <v>18</v>
      </c>
      <c r="B33" s="36" t="s">
        <v>26</v>
      </c>
      <c r="C33" s="38">
        <f>[8]С1!F16</f>
        <v>7000</v>
      </c>
    </row>
    <row r="34" spans="1:3" ht="14.25">
      <c r="A34" s="22" t="s">
        <v>27</v>
      </c>
      <c r="B34" s="39" t="s">
        <v>28</v>
      </c>
      <c r="C34" s="40">
        <f>[8]С1!F17</f>
        <v>0.72857142857142854</v>
      </c>
    </row>
    <row r="35" spans="1:3" ht="15.75">
      <c r="A35" s="41" t="s">
        <v>29</v>
      </c>
      <c r="B35" s="42" t="s">
        <v>30</v>
      </c>
      <c r="C35" s="40">
        <f>[8]С1!F20</f>
        <v>21.588411179999994</v>
      </c>
    </row>
    <row r="36" spans="1:3" ht="15.75">
      <c r="A36" s="41" t="s">
        <v>31</v>
      </c>
      <c r="B36" s="43" t="s">
        <v>32</v>
      </c>
      <c r="C36" s="40">
        <f>[8]С1!F21</f>
        <v>20.818139999999996</v>
      </c>
    </row>
    <row r="37" spans="1:3" ht="14.25">
      <c r="A37" s="41" t="s">
        <v>33</v>
      </c>
      <c r="B37" s="44" t="s">
        <v>34</v>
      </c>
      <c r="C37" s="40">
        <f>[8]С1!F22</f>
        <v>1.0369999999999999</v>
      </c>
    </row>
    <row r="38" spans="1:3" ht="53.25" thickBot="1">
      <c r="A38" s="27" t="s">
        <v>35</v>
      </c>
      <c r="B38" s="45" t="s">
        <v>36</v>
      </c>
      <c r="C38" s="46">
        <f>[8]С1!F23</f>
        <v>1.0469999999999999</v>
      </c>
    </row>
    <row r="39" spans="1:3" ht="13.5" thickBot="1">
      <c r="A39" s="47"/>
      <c r="B39" s="48"/>
      <c r="C39" s="49"/>
    </row>
    <row r="40" spans="1:3" ht="30" customHeight="1">
      <c r="A40" s="50" t="s">
        <v>37</v>
      </c>
      <c r="B40" s="119" t="s">
        <v>38</v>
      </c>
      <c r="C40" s="119"/>
    </row>
    <row r="41" spans="1:3" ht="25.5">
      <c r="A41" s="22" t="s">
        <v>39</v>
      </c>
      <c r="B41" s="36" t="s">
        <v>40</v>
      </c>
      <c r="C41" s="51" t="str">
        <f>[8]С2.1!E12</f>
        <v>V</v>
      </c>
    </row>
    <row r="42" spans="1:3" ht="25.5">
      <c r="A42" s="22" t="s">
        <v>41</v>
      </c>
      <c r="B42" s="33" t="s">
        <v>42</v>
      </c>
      <c r="C42" s="51" t="str">
        <f>[8]С2.1!E13</f>
        <v>6 и менее баллов</v>
      </c>
    </row>
    <row r="43" spans="1:3" ht="25.5">
      <c r="A43" s="22" t="s">
        <v>43</v>
      </c>
      <c r="B43" s="33" t="s">
        <v>44</v>
      </c>
      <c r="C43" s="51" t="str">
        <f>[8]С2.1!E14</f>
        <v>от 200 до 500</v>
      </c>
    </row>
    <row r="44" spans="1:3" ht="25.5">
      <c r="A44" s="22" t="s">
        <v>45</v>
      </c>
      <c r="B44" s="33" t="s">
        <v>46</v>
      </c>
      <c r="C44" s="52" t="str">
        <f>[8]С2.1!E15</f>
        <v>нет</v>
      </c>
    </row>
    <row r="45" spans="1:3" ht="30">
      <c r="A45" s="22" t="s">
        <v>47</v>
      </c>
      <c r="B45" s="33" t="s">
        <v>48</v>
      </c>
      <c r="C45" s="34">
        <f>[8]С2!F18</f>
        <v>38910.02669467502</v>
      </c>
    </row>
    <row r="46" spans="1:3" ht="30">
      <c r="A46" s="22" t="s">
        <v>49</v>
      </c>
      <c r="B46" s="53" t="s">
        <v>50</v>
      </c>
      <c r="C46" s="34">
        <f>IF([8]С2!F19&gt;0,[8]С2!F19,[8]С2!F20)</f>
        <v>23441.524932855718</v>
      </c>
    </row>
    <row r="47" spans="1:3" ht="25.5">
      <c r="A47" s="22" t="s">
        <v>51</v>
      </c>
      <c r="B47" s="54" t="s">
        <v>52</v>
      </c>
      <c r="C47" s="34">
        <f>[8]С2.1!E19</f>
        <v>-38</v>
      </c>
    </row>
    <row r="48" spans="1:3" ht="25.5">
      <c r="A48" s="22" t="s">
        <v>53</v>
      </c>
      <c r="B48" s="54" t="s">
        <v>54</v>
      </c>
      <c r="C48" s="34" t="str">
        <f>[8]С2.1!E22</f>
        <v>нет</v>
      </c>
    </row>
    <row r="49" spans="1:3" ht="38.25">
      <c r="A49" s="22" t="s">
        <v>55</v>
      </c>
      <c r="B49" s="55" t="s">
        <v>56</v>
      </c>
      <c r="C49" s="34">
        <f>[8]С2.2!E10</f>
        <v>1287</v>
      </c>
    </row>
    <row r="50" spans="1:3" ht="25.5">
      <c r="A50" s="22" t="s">
        <v>57</v>
      </c>
      <c r="B50" s="56" t="s">
        <v>58</v>
      </c>
      <c r="C50" s="34">
        <f>[8]С2.2!E12</f>
        <v>5.97</v>
      </c>
    </row>
    <row r="51" spans="1:3" ht="52.5">
      <c r="A51" s="22" t="s">
        <v>59</v>
      </c>
      <c r="B51" s="57" t="s">
        <v>60</v>
      </c>
      <c r="C51" s="34">
        <f>[8]С2.2!E13</f>
        <v>1</v>
      </c>
    </row>
    <row r="52" spans="1:3" ht="27.75">
      <c r="A52" s="22" t="s">
        <v>61</v>
      </c>
      <c r="B52" s="56" t="s">
        <v>62</v>
      </c>
      <c r="C52" s="34">
        <f>[8]С2.2!E14</f>
        <v>12104</v>
      </c>
    </row>
    <row r="53" spans="1:3" ht="25.5">
      <c r="A53" s="22" t="s">
        <v>63</v>
      </c>
      <c r="B53" s="57" t="s">
        <v>64</v>
      </c>
      <c r="C53" s="35">
        <f>[8]С2.2!E15</f>
        <v>4.8000000000000001E-2</v>
      </c>
    </row>
    <row r="54" spans="1:3">
      <c r="A54" s="22" t="s">
        <v>65</v>
      </c>
      <c r="B54" s="57" t="s">
        <v>66</v>
      </c>
      <c r="C54" s="34">
        <f>[8]С2.2!E16</f>
        <v>1</v>
      </c>
    </row>
    <row r="55" spans="1:3" ht="15.75">
      <c r="A55" s="22" t="s">
        <v>67</v>
      </c>
      <c r="B55" s="58" t="s">
        <v>68</v>
      </c>
      <c r="C55" s="34">
        <f>[8]С2!F21</f>
        <v>1</v>
      </c>
    </row>
    <row r="56" spans="1:3" ht="30">
      <c r="A56" s="59" t="s">
        <v>69</v>
      </c>
      <c r="B56" s="33" t="s">
        <v>70</v>
      </c>
      <c r="C56" s="34">
        <f>[8]С2!F13</f>
        <v>203708.97017230222</v>
      </c>
    </row>
    <row r="57" spans="1:3" ht="30">
      <c r="A57" s="59" t="s">
        <v>71</v>
      </c>
      <c r="B57" s="58" t="s">
        <v>72</v>
      </c>
      <c r="C57" s="34">
        <f>[8]С2!F14</f>
        <v>113455</v>
      </c>
    </row>
    <row r="58" spans="1:3" ht="15.75">
      <c r="A58" s="59" t="s">
        <v>73</v>
      </c>
      <c r="B58" s="60" t="s">
        <v>74</v>
      </c>
      <c r="C58" s="40">
        <f>[8]С2!F15</f>
        <v>1.071</v>
      </c>
    </row>
    <row r="59" spans="1:3" ht="15.75">
      <c r="A59" s="59" t="s">
        <v>75</v>
      </c>
      <c r="B59" s="60" t="s">
        <v>76</v>
      </c>
      <c r="C59" s="40">
        <f>[8]С2!F16</f>
        <v>1</v>
      </c>
    </row>
    <row r="60" spans="1:3" ht="17.25">
      <c r="A60" s="59" t="s">
        <v>77</v>
      </c>
      <c r="B60" s="58" t="s">
        <v>78</v>
      </c>
      <c r="C60" s="34">
        <f>[8]С2!F17</f>
        <v>1.01</v>
      </c>
    </row>
    <row r="61" spans="1:3" s="63" customFormat="1" ht="14.25">
      <c r="A61" s="59" t="s">
        <v>79</v>
      </c>
      <c r="B61" s="61" t="s">
        <v>80</v>
      </c>
      <c r="C61" s="62">
        <f>[8]С2!F33</f>
        <v>10</v>
      </c>
    </row>
    <row r="62" spans="1:3" ht="30">
      <c r="A62" s="59" t="s">
        <v>81</v>
      </c>
      <c r="B62" s="64" t="s">
        <v>82</v>
      </c>
      <c r="C62" s="34">
        <f>[8]С2!F26</f>
        <v>1188.3300751080826</v>
      </c>
    </row>
    <row r="63" spans="1:3" ht="17.25">
      <c r="A63" s="59" t="s">
        <v>83</v>
      </c>
      <c r="B63" s="53" t="s">
        <v>84</v>
      </c>
      <c r="C63" s="34">
        <f>[8]С2!F27</f>
        <v>0.170455936</v>
      </c>
    </row>
    <row r="64" spans="1:3" ht="17.25">
      <c r="A64" s="59" t="s">
        <v>85</v>
      </c>
      <c r="B64" s="58" t="s">
        <v>86</v>
      </c>
      <c r="C64" s="62">
        <f>[8]С2!F28</f>
        <v>4200</v>
      </c>
    </row>
    <row r="65" spans="1:3" ht="42.75">
      <c r="A65" s="59" t="s">
        <v>87</v>
      </c>
      <c r="B65" s="33" t="s">
        <v>88</v>
      </c>
      <c r="C65" s="34">
        <f>[8]С2!F22</f>
        <v>42890.921752741691</v>
      </c>
    </row>
    <row r="66" spans="1:3" ht="30">
      <c r="A66" s="59" t="s">
        <v>89</v>
      </c>
      <c r="B66" s="60" t="s">
        <v>90</v>
      </c>
      <c r="C66" s="34">
        <f>[8]С2!F23</f>
        <v>1990</v>
      </c>
    </row>
    <row r="67" spans="1:3" ht="30">
      <c r="A67" s="59" t="s">
        <v>91</v>
      </c>
      <c r="B67" s="53" t="s">
        <v>92</v>
      </c>
      <c r="C67" s="34">
        <f>[8]С2.1!E27</f>
        <v>14307.876789999998</v>
      </c>
    </row>
    <row r="68" spans="1:3" ht="38.25">
      <c r="A68" s="59" t="s">
        <v>93</v>
      </c>
      <c r="B68" s="65" t="s">
        <v>94</v>
      </c>
      <c r="C68" s="52">
        <f>[8]С2.3!E21</f>
        <v>0</v>
      </c>
    </row>
    <row r="69" spans="1:3" ht="25.5">
      <c r="A69" s="59" t="s">
        <v>95</v>
      </c>
      <c r="B69" s="66" t="s">
        <v>96</v>
      </c>
      <c r="C69" s="67">
        <f>[8]С2.3!E11</f>
        <v>9.89</v>
      </c>
    </row>
    <row r="70" spans="1:3" ht="25.5">
      <c r="A70" s="59" t="s">
        <v>97</v>
      </c>
      <c r="B70" s="66" t="s">
        <v>98</v>
      </c>
      <c r="C70" s="62">
        <f>[8]С2.3!E13</f>
        <v>300</v>
      </c>
    </row>
    <row r="71" spans="1:3" ht="25.5">
      <c r="A71" s="59" t="s">
        <v>99</v>
      </c>
      <c r="B71" s="65" t="s">
        <v>100</v>
      </c>
      <c r="C71" s="68">
        <f>IF([8]С2.3!E22&gt;0,[8]С2.3!E22,[8]С2.3!E14)</f>
        <v>61211</v>
      </c>
    </row>
    <row r="72" spans="1:3" ht="38.25">
      <c r="A72" s="59" t="s">
        <v>101</v>
      </c>
      <c r="B72" s="65" t="s">
        <v>102</v>
      </c>
      <c r="C72" s="68">
        <f>IF([8]С2.3!E23&gt;0,[8]С2.3!E23,[8]С2.3!E15)</f>
        <v>45675</v>
      </c>
    </row>
    <row r="73" spans="1:3" ht="30">
      <c r="A73" s="59" t="s">
        <v>103</v>
      </c>
      <c r="B73" s="53" t="s">
        <v>104</v>
      </c>
      <c r="C73" s="34">
        <f>[8]С2.1!E28</f>
        <v>9541.9567200000001</v>
      </c>
    </row>
    <row r="74" spans="1:3" ht="38.25">
      <c r="A74" s="59" t="s">
        <v>105</v>
      </c>
      <c r="B74" s="65" t="s">
        <v>106</v>
      </c>
      <c r="C74" s="52">
        <f>[8]С2.3!E25</f>
        <v>0</v>
      </c>
    </row>
    <row r="75" spans="1:3" ht="25.5">
      <c r="A75" s="59" t="s">
        <v>107</v>
      </c>
      <c r="B75" s="66" t="s">
        <v>108</v>
      </c>
      <c r="C75" s="67">
        <f>[8]С2.3!E12</f>
        <v>0.56000000000000005</v>
      </c>
    </row>
    <row r="76" spans="1:3" ht="25.5">
      <c r="A76" s="59" t="s">
        <v>109</v>
      </c>
      <c r="B76" s="66" t="s">
        <v>98</v>
      </c>
      <c r="C76" s="62">
        <f>[8]С2.3!E13</f>
        <v>300</v>
      </c>
    </row>
    <row r="77" spans="1:3" ht="25.5">
      <c r="A77" s="59" t="s">
        <v>110</v>
      </c>
      <c r="B77" s="69" t="s">
        <v>111</v>
      </c>
      <c r="C77" s="68">
        <f>IF([8]С2.3!E26&gt;0,[8]С2.3!E26,[8]С2.3!E16)</f>
        <v>65637</v>
      </c>
    </row>
    <row r="78" spans="1:3" ht="38.25">
      <c r="A78" s="59" t="s">
        <v>112</v>
      </c>
      <c r="B78" s="69" t="s">
        <v>113</v>
      </c>
      <c r="C78" s="68">
        <f>IF([8]С2.3!E27&gt;0,[8]С2.3!E27,[8]С2.3!E17)</f>
        <v>31684</v>
      </c>
    </row>
    <row r="79" spans="1:3" ht="17.25">
      <c r="A79" s="59" t="s">
        <v>114</v>
      </c>
      <c r="B79" s="33" t="s">
        <v>115</v>
      </c>
      <c r="C79" s="35">
        <f>[8]С2!F29</f>
        <v>0.17804631770487722</v>
      </c>
    </row>
    <row r="80" spans="1:3" ht="30">
      <c r="A80" s="59" t="s">
        <v>116</v>
      </c>
      <c r="B80" s="53" t="s">
        <v>117</v>
      </c>
      <c r="C80" s="70">
        <f>[8]С2!F30</f>
        <v>0.1652189781021898</v>
      </c>
    </row>
    <row r="81" spans="1:3" ht="17.25">
      <c r="A81" s="59" t="s">
        <v>118</v>
      </c>
      <c r="B81" s="71" t="s">
        <v>119</v>
      </c>
      <c r="C81" s="35">
        <f>[8]С2!F31</f>
        <v>0.13880000000000001</v>
      </c>
    </row>
    <row r="82" spans="1:3" s="63" customFormat="1" ht="18" thickBot="1">
      <c r="A82" s="72" t="s">
        <v>120</v>
      </c>
      <c r="B82" s="73" t="s">
        <v>121</v>
      </c>
      <c r="C82" s="74">
        <f>[8]С2!F32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[8]С3!F14</f>
        <v>14772.721156430425</v>
      </c>
    </row>
    <row r="86" spans="1:3" s="63" customFormat="1" ht="42.75">
      <c r="A86" s="77" t="s">
        <v>126</v>
      </c>
      <c r="B86" s="53" t="s">
        <v>127</v>
      </c>
      <c r="C86" s="78">
        <f>[8]С3!F15</f>
        <v>0.25</v>
      </c>
    </row>
    <row r="87" spans="1:3" s="63" customFormat="1" ht="14.25">
      <c r="A87" s="77" t="s">
        <v>128</v>
      </c>
      <c r="B87" s="79" t="s">
        <v>129</v>
      </c>
      <c r="C87" s="62">
        <f>[8]С3!F18</f>
        <v>15</v>
      </c>
    </row>
    <row r="88" spans="1:3" s="63" customFormat="1" ht="17.25">
      <c r="A88" s="77" t="s">
        <v>130</v>
      </c>
      <c r="B88" s="33" t="s">
        <v>131</v>
      </c>
      <c r="C88" s="34">
        <f>[8]С3!F19</f>
        <v>4187.478806422544</v>
      </c>
    </row>
    <row r="89" spans="1:3" s="63" customFormat="1" ht="55.5">
      <c r="A89" s="77" t="s">
        <v>132</v>
      </c>
      <c r="B89" s="53" t="s">
        <v>133</v>
      </c>
      <c r="C89" s="80">
        <f>[8]С3!F20</f>
        <v>2.1999999999999999E-2</v>
      </c>
    </row>
    <row r="90" spans="1:3" s="63" customFormat="1" ht="14.25">
      <c r="A90" s="77" t="s">
        <v>134</v>
      </c>
      <c r="B90" s="58" t="s">
        <v>80</v>
      </c>
      <c r="C90" s="62">
        <f>[8]С3!F21</f>
        <v>10</v>
      </c>
    </row>
    <row r="91" spans="1:3" s="63" customFormat="1" ht="17.25">
      <c r="A91" s="77" t="s">
        <v>135</v>
      </c>
      <c r="B91" s="33" t="s">
        <v>136</v>
      </c>
      <c r="C91" s="34">
        <f>[8]С3!F22</f>
        <v>3.564990225324248</v>
      </c>
    </row>
    <row r="92" spans="1:3" s="63" customFormat="1" ht="55.5">
      <c r="A92" s="77" t="s">
        <v>137</v>
      </c>
      <c r="B92" s="53" t="s">
        <v>138</v>
      </c>
      <c r="C92" s="80">
        <f>[8]С3!F23</f>
        <v>3.0000000000000001E-3</v>
      </c>
    </row>
    <row r="93" spans="1:3" s="63" customFormat="1" ht="27.75" thickBot="1">
      <c r="A93" s="81" t="s">
        <v>139</v>
      </c>
      <c r="B93" s="82" t="s">
        <v>140</v>
      </c>
      <c r="C93" s="83">
        <f>[8]С3!F24</f>
        <v>1188.3300751080826</v>
      </c>
    </row>
    <row r="94" spans="1:3" ht="13.5" thickBot="1">
      <c r="A94" s="47"/>
      <c r="B94" s="75"/>
      <c r="C94" s="15"/>
    </row>
    <row r="95" spans="1:3" ht="30" customHeight="1">
      <c r="A95" s="84" t="s">
        <v>141</v>
      </c>
      <c r="B95" s="119" t="s">
        <v>142</v>
      </c>
      <c r="C95" s="119"/>
    </row>
    <row r="96" spans="1:3" ht="30">
      <c r="A96" s="59" t="s">
        <v>143</v>
      </c>
      <c r="B96" s="33" t="s">
        <v>144</v>
      </c>
      <c r="C96" s="34">
        <f>[8]С4!F16</f>
        <v>1652.5</v>
      </c>
    </row>
    <row r="97" spans="1:3" ht="30">
      <c r="A97" s="59" t="s">
        <v>145</v>
      </c>
      <c r="B97" s="58" t="s">
        <v>146</v>
      </c>
      <c r="C97" s="34">
        <f>[8]С4!F17</f>
        <v>73547</v>
      </c>
    </row>
    <row r="98" spans="1:3" ht="17.25">
      <c r="A98" s="59" t="s">
        <v>147</v>
      </c>
      <c r="B98" s="58" t="s">
        <v>148</v>
      </c>
      <c r="C98" s="40">
        <f>[8]С4!F18</f>
        <v>0.02</v>
      </c>
    </row>
    <row r="99" spans="1:3" ht="30">
      <c r="A99" s="59" t="s">
        <v>149</v>
      </c>
      <c r="B99" s="58" t="s">
        <v>150</v>
      </c>
      <c r="C99" s="34">
        <f>[8]С4!F19</f>
        <v>12104</v>
      </c>
    </row>
    <row r="100" spans="1:3" ht="31.5">
      <c r="A100" s="59" t="s">
        <v>151</v>
      </c>
      <c r="B100" s="58" t="s">
        <v>152</v>
      </c>
      <c r="C100" s="40">
        <f>[8]С4!F20</f>
        <v>1.4999999999999999E-2</v>
      </c>
    </row>
    <row r="101" spans="1:3" ht="30">
      <c r="A101" s="59" t="s">
        <v>153</v>
      </c>
      <c r="B101" s="33" t="s">
        <v>154</v>
      </c>
      <c r="C101" s="34">
        <f>[8]С4!F21</f>
        <v>1933.1949342509995</v>
      </c>
    </row>
    <row r="102" spans="1:3" ht="24" customHeight="1">
      <c r="A102" s="59" t="s">
        <v>155</v>
      </c>
      <c r="B102" s="53" t="s">
        <v>156</v>
      </c>
      <c r="C102" s="85">
        <f>IF([8]С4.2!F8="да",[8]С4.2!D21,[8]С4.2!D15)</f>
        <v>0</v>
      </c>
    </row>
    <row r="103" spans="1:3" ht="68.25">
      <c r="A103" s="59" t="s">
        <v>157</v>
      </c>
      <c r="B103" s="53" t="s">
        <v>158</v>
      </c>
      <c r="C103" s="34">
        <f>[8]С4!F22</f>
        <v>3.6112641666666665</v>
      </c>
    </row>
    <row r="104" spans="1:3" ht="30">
      <c r="A104" s="59" t="s">
        <v>159</v>
      </c>
      <c r="B104" s="58" t="s">
        <v>160</v>
      </c>
      <c r="C104" s="34">
        <f>[8]С4!F23</f>
        <v>180</v>
      </c>
    </row>
    <row r="105" spans="1:3" ht="14.25">
      <c r="A105" s="59" t="s">
        <v>161</v>
      </c>
      <c r="B105" s="53" t="s">
        <v>162</v>
      </c>
      <c r="C105" s="34">
        <f>[8]С4!F24</f>
        <v>8497.1999999999989</v>
      </c>
    </row>
    <row r="106" spans="1:3" ht="14.25">
      <c r="A106" s="59" t="s">
        <v>163</v>
      </c>
      <c r="B106" s="58" t="s">
        <v>164</v>
      </c>
      <c r="C106" s="40">
        <f>[8]С4!F25</f>
        <v>0.35</v>
      </c>
    </row>
    <row r="107" spans="1:3" ht="17.25">
      <c r="A107" s="59" t="s">
        <v>165</v>
      </c>
      <c r="B107" s="33" t="s">
        <v>166</v>
      </c>
      <c r="C107" s="34">
        <f>[8]С4!F26</f>
        <v>65.317875000000015</v>
      </c>
    </row>
    <row r="108" spans="1:3" ht="25.5">
      <c r="A108" s="59" t="s">
        <v>167</v>
      </c>
      <c r="B108" s="53" t="s">
        <v>94</v>
      </c>
      <c r="C108" s="85">
        <f>[8]С4.3!E16</f>
        <v>0</v>
      </c>
    </row>
    <row r="109" spans="1:3" ht="25.5">
      <c r="A109" s="59" t="s">
        <v>168</v>
      </c>
      <c r="B109" s="53" t="s">
        <v>169</v>
      </c>
      <c r="C109" s="34">
        <f>[8]С4.3!E17</f>
        <v>18.625000000000004</v>
      </c>
    </row>
    <row r="110" spans="1:3" ht="38.25">
      <c r="A110" s="59" t="s">
        <v>170</v>
      </c>
      <c r="B110" s="53" t="s">
        <v>106</v>
      </c>
      <c r="C110" s="85">
        <f>[8]С4.3!E18</f>
        <v>0</v>
      </c>
    </row>
    <row r="111" spans="1:3">
      <c r="A111" s="59" t="s">
        <v>171</v>
      </c>
      <c r="B111" s="53" t="s">
        <v>172</v>
      </c>
      <c r="C111" s="34">
        <f>[8]С4.3!E19</f>
        <v>0</v>
      </c>
    </row>
    <row r="112" spans="1:3">
      <c r="A112" s="59" t="s">
        <v>173</v>
      </c>
      <c r="B112" s="58" t="s">
        <v>174</v>
      </c>
      <c r="C112" s="34">
        <f>[8]С4.3!E11</f>
        <v>1871</v>
      </c>
    </row>
    <row r="113" spans="1:3">
      <c r="A113" s="59" t="s">
        <v>175</v>
      </c>
      <c r="B113" s="58" t="s">
        <v>176</v>
      </c>
      <c r="C113" s="52">
        <f>[8]С4.3!E12</f>
        <v>1636</v>
      </c>
    </row>
    <row r="114" spans="1:3">
      <c r="A114" s="59" t="s">
        <v>177</v>
      </c>
      <c r="B114" s="58" t="s">
        <v>178</v>
      </c>
      <c r="C114" s="52">
        <f>[8]С4.3!E13</f>
        <v>204</v>
      </c>
    </row>
    <row r="115" spans="1:3" ht="30">
      <c r="A115" s="59" t="s">
        <v>179</v>
      </c>
      <c r="B115" s="33" t="s">
        <v>180</v>
      </c>
      <c r="C115" s="34">
        <f>[8]С4!F27</f>
        <v>1216.9608676091943</v>
      </c>
    </row>
    <row r="116" spans="1:3" ht="25.5">
      <c r="A116" s="59" t="s">
        <v>181</v>
      </c>
      <c r="B116" s="53" t="s">
        <v>182</v>
      </c>
      <c r="C116" s="34">
        <f>[8]С4!F28</f>
        <v>934.68576621289878</v>
      </c>
    </row>
    <row r="117" spans="1:3" ht="42.75">
      <c r="A117" s="59" t="s">
        <v>183</v>
      </c>
      <c r="B117" s="53" t="s">
        <v>184</v>
      </c>
      <c r="C117" s="34">
        <f>[8]С4!F29</f>
        <v>282.2751013962955</v>
      </c>
    </row>
    <row r="118" spans="1:3" ht="30">
      <c r="A118" s="59" t="s">
        <v>185</v>
      </c>
      <c r="B118" s="39" t="s">
        <v>186</v>
      </c>
      <c r="C118" s="34">
        <f>[8]С4!F30</f>
        <v>2785.9616677246081</v>
      </c>
    </row>
    <row r="119" spans="1:3" ht="42.75">
      <c r="A119" s="59" t="s">
        <v>187</v>
      </c>
      <c r="B119" s="86" t="s">
        <v>188</v>
      </c>
      <c r="C119" s="34">
        <f>[8]С4!F33</f>
        <v>1594.2049671970576</v>
      </c>
    </row>
    <row r="120" spans="1:3" ht="30">
      <c r="A120" s="59" t="s">
        <v>189</v>
      </c>
      <c r="B120" s="87" t="s">
        <v>190</v>
      </c>
      <c r="C120" s="34">
        <f>[8]С4!F35</f>
        <v>17.040680999999999</v>
      </c>
    </row>
    <row r="121" spans="1:3" ht="14.25">
      <c r="A121" s="59" t="s">
        <v>191</v>
      </c>
      <c r="B121" s="56" t="s">
        <v>192</v>
      </c>
      <c r="C121" s="34">
        <f>[8]С4!F36</f>
        <v>14319.9</v>
      </c>
    </row>
    <row r="122" spans="1:3" ht="28.5" thickBot="1">
      <c r="A122" s="72" t="s">
        <v>193</v>
      </c>
      <c r="B122" s="88" t="s">
        <v>194</v>
      </c>
      <c r="C122" s="83">
        <f>[8]С4!F37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[8]С5!F17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[8]С2!F37</f>
        <v>20.818139999999996</v>
      </c>
    </row>
    <row r="136" spans="1:3" ht="14.25">
      <c r="A136" s="59" t="s">
        <v>216</v>
      </c>
      <c r="B136" s="101" t="s">
        <v>217</v>
      </c>
      <c r="C136" s="34">
        <f>[8]С2!F38</f>
        <v>7</v>
      </c>
    </row>
    <row r="137" spans="1:3" ht="17.25">
      <c r="A137" s="59" t="s">
        <v>218</v>
      </c>
      <c r="B137" s="101" t="s">
        <v>219</v>
      </c>
      <c r="C137" s="34">
        <f>[8]С2!F40</f>
        <v>0.97</v>
      </c>
    </row>
    <row r="138" spans="1:3" ht="15" thickBot="1">
      <c r="A138" s="72" t="s">
        <v>220</v>
      </c>
      <c r="B138" s="102" t="s">
        <v>221</v>
      </c>
      <c r="C138" s="46">
        <f>[8]С2!F42</f>
        <v>0.35</v>
      </c>
    </row>
    <row r="139" spans="1:3" s="89" customFormat="1" ht="13.5" thickBot="1">
      <c r="A139" s="47"/>
      <c r="B139" s="75"/>
      <c r="C139" s="15"/>
    </row>
    <row r="140" spans="1:3" ht="30">
      <c r="A140" s="84" t="s">
        <v>222</v>
      </c>
      <c r="B140" s="103" t="s">
        <v>223</v>
      </c>
      <c r="C140" s="104">
        <f>[8]С2!F35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[8]С2.5!$E$11</f>
        <v>-2.9000000000000026E-2</v>
      </c>
    </row>
    <row r="144" spans="1:3">
      <c r="A144" s="105"/>
      <c r="B144" s="110">
        <f>B143+1</f>
        <v>2021</v>
      </c>
      <c r="C144" s="111">
        <f>[8]С2.5!$F$11</f>
        <v>0.245</v>
      </c>
    </row>
    <row r="145" spans="1:3">
      <c r="A145" s="105"/>
      <c r="B145" s="110">
        <f t="shared" ref="B145:B208" si="0">B144+1</f>
        <v>2022</v>
      </c>
      <c r="C145" s="111">
        <f>[8]С2.5!$G$11</f>
        <v>0.114</v>
      </c>
    </row>
    <row r="146" spans="1:3" ht="13.5" thickBot="1">
      <c r="A146" s="105"/>
      <c r="B146" s="112">
        <f t="shared" si="0"/>
        <v>2023</v>
      </c>
      <c r="C146" s="113">
        <f>[8]С2.5!$H$11</f>
        <v>0.04</v>
      </c>
    </row>
    <row r="147" spans="1:3">
      <c r="A147" s="105"/>
      <c r="B147" s="114">
        <f t="shared" si="0"/>
        <v>2024</v>
      </c>
      <c r="C147" s="115">
        <f>[8]С2.5!$I$11</f>
        <v>0.11700000000000001</v>
      </c>
    </row>
    <row r="148" spans="1:3">
      <c r="A148" s="105"/>
      <c r="B148" s="110">
        <f t="shared" si="0"/>
        <v>2025</v>
      </c>
      <c r="C148" s="111">
        <f>[8]С2.5!$J$11</f>
        <v>6.0999999999999999E-2</v>
      </c>
    </row>
    <row r="149" spans="1:3" hidden="1">
      <c r="A149" s="105"/>
      <c r="B149" s="110">
        <f t="shared" si="0"/>
        <v>2026</v>
      </c>
      <c r="C149" s="111">
        <f>[8]С2.5!$K$11</f>
        <v>3.5813361771260002E-2</v>
      </c>
    </row>
    <row r="150" spans="1:3" hidden="1">
      <c r="A150" s="105"/>
      <c r="B150" s="110">
        <f t="shared" si="0"/>
        <v>2027</v>
      </c>
      <c r="C150" s="111">
        <f>[8]С2.5!$L$11</f>
        <v>3.2682303599220003E-2</v>
      </c>
    </row>
    <row r="151" spans="1:3" hidden="1">
      <c r="A151" s="105"/>
      <c r="B151" s="110">
        <f t="shared" si="0"/>
        <v>2028</v>
      </c>
      <c r="C151" s="111">
        <f>[8]С2.5!$M$11</f>
        <v>0</v>
      </c>
    </row>
    <row r="152" spans="1:3" hidden="1">
      <c r="A152" s="105"/>
      <c r="B152" s="110">
        <f t="shared" si="0"/>
        <v>2029</v>
      </c>
      <c r="C152" s="111">
        <f>[8]С2.5!$N$11</f>
        <v>0</v>
      </c>
    </row>
    <row r="153" spans="1:3" hidden="1">
      <c r="A153" s="105"/>
      <c r="B153" s="110">
        <f t="shared" si="0"/>
        <v>2030</v>
      </c>
      <c r="C153" s="111">
        <f>[8]С2.5!$O$11</f>
        <v>0</v>
      </c>
    </row>
    <row r="154" spans="1:3" hidden="1">
      <c r="A154" s="105"/>
      <c r="B154" s="110">
        <f t="shared" si="0"/>
        <v>2031</v>
      </c>
      <c r="C154" s="111">
        <f>[8]С2.5!$P$11</f>
        <v>0</v>
      </c>
    </row>
    <row r="155" spans="1:3" hidden="1">
      <c r="A155" s="89"/>
      <c r="B155" s="110">
        <f t="shared" si="0"/>
        <v>2032</v>
      </c>
      <c r="C155" s="111">
        <f>[8]С2.5!$Q$11</f>
        <v>0</v>
      </c>
    </row>
    <row r="156" spans="1:3" hidden="1">
      <c r="A156" s="89"/>
      <c r="B156" s="110">
        <f t="shared" si="0"/>
        <v>2033</v>
      </c>
      <c r="C156" s="111">
        <f>[8]С2.5!$R$11</f>
        <v>0</v>
      </c>
    </row>
    <row r="157" spans="1:3" hidden="1">
      <c r="B157" s="110">
        <f t="shared" si="0"/>
        <v>2034</v>
      </c>
      <c r="C157" s="111">
        <f>[8]С2.5!$S$11</f>
        <v>0</v>
      </c>
    </row>
    <row r="158" spans="1:3" hidden="1">
      <c r="B158" s="110">
        <f t="shared" si="0"/>
        <v>2035</v>
      </c>
      <c r="C158" s="111">
        <f>[8]С2.5!$T$11</f>
        <v>0</v>
      </c>
    </row>
    <row r="159" spans="1:3" hidden="1">
      <c r="B159" s="110">
        <f t="shared" si="0"/>
        <v>2036</v>
      </c>
      <c r="C159" s="111">
        <f>[8]С2.5!$U$11</f>
        <v>0</v>
      </c>
    </row>
    <row r="160" spans="1:3" hidden="1">
      <c r="B160" s="110">
        <f t="shared" si="0"/>
        <v>2037</v>
      </c>
      <c r="C160" s="111">
        <f>[8]С2.5!$V$11</f>
        <v>0</v>
      </c>
    </row>
    <row r="161" spans="2:3" hidden="1">
      <c r="B161" s="110">
        <f t="shared" si="0"/>
        <v>2038</v>
      </c>
      <c r="C161" s="111">
        <f>[8]С2.5!$W$11</f>
        <v>0</v>
      </c>
    </row>
    <row r="162" spans="2:3" hidden="1">
      <c r="B162" s="110">
        <f t="shared" si="0"/>
        <v>2039</v>
      </c>
      <c r="C162" s="111">
        <f>[8]С2.5!$X$11</f>
        <v>0</v>
      </c>
    </row>
    <row r="163" spans="2:3" hidden="1">
      <c r="B163" s="110">
        <f t="shared" si="0"/>
        <v>2040</v>
      </c>
      <c r="C163" s="111">
        <f>[8]С2.5!$Y$11</f>
        <v>0</v>
      </c>
    </row>
    <row r="164" spans="2:3" hidden="1">
      <c r="B164" s="110">
        <f t="shared" si="0"/>
        <v>2041</v>
      </c>
      <c r="C164" s="111">
        <f>[8]С2.5!$Z$11</f>
        <v>0</v>
      </c>
    </row>
    <row r="165" spans="2:3" hidden="1">
      <c r="B165" s="110">
        <f t="shared" si="0"/>
        <v>2042</v>
      </c>
      <c r="C165" s="111">
        <f>[8]С2.5!$AA$11</f>
        <v>0</v>
      </c>
    </row>
    <row r="166" spans="2:3" hidden="1">
      <c r="B166" s="110">
        <f t="shared" si="0"/>
        <v>2043</v>
      </c>
      <c r="C166" s="111">
        <f>[8]С2.5!$AB$11</f>
        <v>0</v>
      </c>
    </row>
    <row r="167" spans="2:3" hidden="1">
      <c r="B167" s="110">
        <f t="shared" si="0"/>
        <v>2044</v>
      </c>
      <c r="C167" s="111">
        <f>[8]С2.5!$AC$11</f>
        <v>0</v>
      </c>
    </row>
    <row r="168" spans="2:3" hidden="1">
      <c r="B168" s="110">
        <f t="shared" si="0"/>
        <v>2045</v>
      </c>
      <c r="C168" s="111">
        <f>[8]С2.5!$AD$11</f>
        <v>0</v>
      </c>
    </row>
    <row r="169" spans="2:3" hidden="1">
      <c r="B169" s="110">
        <f t="shared" si="0"/>
        <v>2046</v>
      </c>
      <c r="C169" s="111">
        <f>[8]С2.5!$AE$11</f>
        <v>0</v>
      </c>
    </row>
    <row r="170" spans="2:3" hidden="1">
      <c r="B170" s="110">
        <f t="shared" si="0"/>
        <v>2047</v>
      </c>
      <c r="C170" s="111">
        <f>[8]С2.5!$AF$11</f>
        <v>0</v>
      </c>
    </row>
    <row r="171" spans="2:3" hidden="1">
      <c r="B171" s="110">
        <f t="shared" si="0"/>
        <v>2048</v>
      </c>
      <c r="C171" s="111">
        <f>[8]С2.5!$AG$11</f>
        <v>0</v>
      </c>
    </row>
    <row r="172" spans="2:3" hidden="1">
      <c r="B172" s="110">
        <f t="shared" si="0"/>
        <v>2049</v>
      </c>
      <c r="C172" s="111">
        <f>[8]С2.5!$AH$11</f>
        <v>0</v>
      </c>
    </row>
    <row r="173" spans="2:3" hidden="1">
      <c r="B173" s="110">
        <f t="shared" si="0"/>
        <v>2050</v>
      </c>
      <c r="C173" s="111">
        <f>[8]С2.5!$AI$11</f>
        <v>0</v>
      </c>
    </row>
    <row r="174" spans="2:3" hidden="1">
      <c r="B174" s="110">
        <f t="shared" si="0"/>
        <v>2051</v>
      </c>
      <c r="C174" s="111">
        <f>[8]С2.5!$AJ$11</f>
        <v>0</v>
      </c>
    </row>
    <row r="175" spans="2:3" hidden="1">
      <c r="B175" s="110">
        <f t="shared" si="0"/>
        <v>2052</v>
      </c>
      <c r="C175" s="111">
        <f>[8]С2.5!$AK$11</f>
        <v>0</v>
      </c>
    </row>
    <row r="176" spans="2:3" hidden="1">
      <c r="B176" s="110">
        <f t="shared" si="0"/>
        <v>2053</v>
      </c>
      <c r="C176" s="111">
        <f>[8]С2.5!$AL$11</f>
        <v>0</v>
      </c>
    </row>
    <row r="177" spans="2:3" hidden="1">
      <c r="B177" s="110">
        <f t="shared" si="0"/>
        <v>2054</v>
      </c>
      <c r="C177" s="111">
        <f>[8]С2.5!$AM$11</f>
        <v>0</v>
      </c>
    </row>
    <row r="178" spans="2:3" hidden="1">
      <c r="B178" s="110">
        <f t="shared" si="0"/>
        <v>2055</v>
      </c>
      <c r="C178" s="111">
        <f>[8]С2.5!$AN$11</f>
        <v>0</v>
      </c>
    </row>
    <row r="179" spans="2:3" hidden="1">
      <c r="B179" s="110">
        <f t="shared" si="0"/>
        <v>2056</v>
      </c>
      <c r="C179" s="111">
        <f>[8]С2.5!$AO$11</f>
        <v>0</v>
      </c>
    </row>
    <row r="180" spans="2:3" hidden="1">
      <c r="B180" s="110">
        <f t="shared" si="0"/>
        <v>2057</v>
      </c>
      <c r="C180" s="111">
        <f>[8]С2.5!$AP$11</f>
        <v>0</v>
      </c>
    </row>
    <row r="181" spans="2:3" hidden="1">
      <c r="B181" s="110">
        <f t="shared" si="0"/>
        <v>2058</v>
      </c>
      <c r="C181" s="111">
        <f>[8]С2.5!$AQ$11</f>
        <v>0</v>
      </c>
    </row>
    <row r="182" spans="2:3" hidden="1">
      <c r="B182" s="110">
        <f t="shared" si="0"/>
        <v>2059</v>
      </c>
      <c r="C182" s="111">
        <f>[8]С2.5!$AR$11</f>
        <v>0</v>
      </c>
    </row>
    <row r="183" spans="2:3" hidden="1">
      <c r="B183" s="110">
        <f t="shared" si="0"/>
        <v>2060</v>
      </c>
      <c r="C183" s="111">
        <f>[8]С2.5!$AS$11</f>
        <v>0</v>
      </c>
    </row>
    <row r="184" spans="2:3" hidden="1">
      <c r="B184" s="110">
        <f t="shared" si="0"/>
        <v>2061</v>
      </c>
      <c r="C184" s="111">
        <f>[8]С2.5!$AT$11</f>
        <v>0</v>
      </c>
    </row>
    <row r="185" spans="2:3" hidden="1">
      <c r="B185" s="110">
        <f t="shared" si="0"/>
        <v>2062</v>
      </c>
      <c r="C185" s="111">
        <f>[8]С2.5!$AU$11</f>
        <v>0</v>
      </c>
    </row>
    <row r="186" spans="2:3" hidden="1">
      <c r="B186" s="110">
        <f t="shared" si="0"/>
        <v>2063</v>
      </c>
      <c r="C186" s="111">
        <f>[8]С2.5!$AV$11</f>
        <v>0</v>
      </c>
    </row>
    <row r="187" spans="2:3" hidden="1">
      <c r="B187" s="110">
        <f t="shared" si="0"/>
        <v>2064</v>
      </c>
      <c r="C187" s="111">
        <f>[8]С2.5!$AW$11</f>
        <v>0</v>
      </c>
    </row>
    <row r="188" spans="2:3" hidden="1">
      <c r="B188" s="110">
        <f t="shared" si="0"/>
        <v>2065</v>
      </c>
      <c r="C188" s="111">
        <f>[8]С2.5!$AX$11</f>
        <v>0</v>
      </c>
    </row>
    <row r="189" spans="2:3" hidden="1">
      <c r="B189" s="110">
        <f t="shared" si="0"/>
        <v>2066</v>
      </c>
      <c r="C189" s="111">
        <f>[8]С2.5!$AY$11</f>
        <v>0</v>
      </c>
    </row>
    <row r="190" spans="2:3" hidden="1">
      <c r="B190" s="110">
        <f t="shared" si="0"/>
        <v>2067</v>
      </c>
      <c r="C190" s="111">
        <f>[8]С2.5!$AZ$11</f>
        <v>0</v>
      </c>
    </row>
    <row r="191" spans="2:3" hidden="1">
      <c r="B191" s="110">
        <f t="shared" si="0"/>
        <v>2068</v>
      </c>
      <c r="C191" s="111">
        <f>[8]С2.5!$BA$11</f>
        <v>0</v>
      </c>
    </row>
    <row r="192" spans="2:3" hidden="1">
      <c r="B192" s="110">
        <f t="shared" si="0"/>
        <v>2069</v>
      </c>
      <c r="C192" s="111">
        <f>[8]С2.5!$BB$11</f>
        <v>0</v>
      </c>
    </row>
    <row r="193" spans="2:3" hidden="1">
      <c r="B193" s="110">
        <f t="shared" si="0"/>
        <v>2070</v>
      </c>
      <c r="C193" s="111">
        <f>[8]С2.5!$BC$11</f>
        <v>0</v>
      </c>
    </row>
    <row r="194" spans="2:3" hidden="1">
      <c r="B194" s="110">
        <f t="shared" si="0"/>
        <v>2071</v>
      </c>
      <c r="C194" s="111">
        <f>[8]С2.5!$BD$11</f>
        <v>0</v>
      </c>
    </row>
    <row r="195" spans="2:3" hidden="1">
      <c r="B195" s="110">
        <f t="shared" si="0"/>
        <v>2072</v>
      </c>
      <c r="C195" s="111">
        <f>[8]С2.5!$BE$11</f>
        <v>0</v>
      </c>
    </row>
    <row r="196" spans="2:3" hidden="1">
      <c r="B196" s="110">
        <f t="shared" si="0"/>
        <v>2073</v>
      </c>
      <c r="C196" s="111">
        <f>[8]С2.5!$BF$11</f>
        <v>0</v>
      </c>
    </row>
    <row r="197" spans="2:3" hidden="1">
      <c r="B197" s="110">
        <f t="shared" si="0"/>
        <v>2074</v>
      </c>
      <c r="C197" s="111">
        <f>[8]С2.5!$BG$11</f>
        <v>0</v>
      </c>
    </row>
    <row r="198" spans="2:3" hidden="1">
      <c r="B198" s="110">
        <f t="shared" si="0"/>
        <v>2075</v>
      </c>
      <c r="C198" s="111">
        <f>[8]С2.5!$BH$11</f>
        <v>0</v>
      </c>
    </row>
    <row r="199" spans="2:3" hidden="1">
      <c r="B199" s="110">
        <f t="shared" si="0"/>
        <v>2076</v>
      </c>
      <c r="C199" s="111">
        <f>[8]С2.5!$BI$11</f>
        <v>0</v>
      </c>
    </row>
    <row r="200" spans="2:3" hidden="1">
      <c r="B200" s="110">
        <f t="shared" si="0"/>
        <v>2077</v>
      </c>
      <c r="C200" s="111">
        <f>[8]С2.5!$BJ$11</f>
        <v>0</v>
      </c>
    </row>
    <row r="201" spans="2:3" hidden="1">
      <c r="B201" s="110">
        <f t="shared" si="0"/>
        <v>2078</v>
      </c>
      <c r="C201" s="111">
        <f>[8]С2.5!$BK$11</f>
        <v>0</v>
      </c>
    </row>
    <row r="202" spans="2:3" hidden="1">
      <c r="B202" s="110">
        <f t="shared" si="0"/>
        <v>2079</v>
      </c>
      <c r="C202" s="111">
        <f>[8]С2.5!$BL$11</f>
        <v>0</v>
      </c>
    </row>
    <row r="203" spans="2:3" hidden="1">
      <c r="B203" s="110">
        <f t="shared" si="0"/>
        <v>2080</v>
      </c>
      <c r="C203" s="111">
        <f>[8]С2.5!$BM$11</f>
        <v>0</v>
      </c>
    </row>
    <row r="204" spans="2:3" hidden="1">
      <c r="B204" s="110">
        <f t="shared" si="0"/>
        <v>2081</v>
      </c>
      <c r="C204" s="111">
        <f>[8]С2.5!$BN$11</f>
        <v>0</v>
      </c>
    </row>
    <row r="205" spans="2:3" hidden="1">
      <c r="B205" s="110">
        <f t="shared" si="0"/>
        <v>2082</v>
      </c>
      <c r="C205" s="111">
        <f>[8]С2.5!$BO$11</f>
        <v>0</v>
      </c>
    </row>
    <row r="206" spans="2:3" hidden="1">
      <c r="B206" s="110">
        <f t="shared" si="0"/>
        <v>2083</v>
      </c>
      <c r="C206" s="111">
        <f>[8]С2.5!$BP$11</f>
        <v>0</v>
      </c>
    </row>
    <row r="207" spans="2:3" hidden="1">
      <c r="B207" s="110">
        <f t="shared" si="0"/>
        <v>2084</v>
      </c>
      <c r="C207" s="111">
        <f>[8]С2.5!$BQ$11</f>
        <v>0</v>
      </c>
    </row>
    <row r="208" spans="2:3" hidden="1">
      <c r="B208" s="110">
        <f t="shared" si="0"/>
        <v>2085</v>
      </c>
      <c r="C208" s="111">
        <f>[8]С2.5!$BR$11</f>
        <v>0</v>
      </c>
    </row>
    <row r="209" spans="2:3" hidden="1">
      <c r="B209" s="110">
        <f t="shared" ref="B209:B223" si="1">B208+1</f>
        <v>2086</v>
      </c>
      <c r="C209" s="111">
        <f>[8]С2.5!$BS$11</f>
        <v>0</v>
      </c>
    </row>
    <row r="210" spans="2:3" hidden="1">
      <c r="B210" s="110">
        <f t="shared" si="1"/>
        <v>2087</v>
      </c>
      <c r="C210" s="111">
        <f>[8]С2.5!$BT$11</f>
        <v>0</v>
      </c>
    </row>
    <row r="211" spans="2:3" hidden="1">
      <c r="B211" s="110">
        <f t="shared" si="1"/>
        <v>2088</v>
      </c>
      <c r="C211" s="111">
        <f>[8]С2.5!$BU$11</f>
        <v>0</v>
      </c>
    </row>
    <row r="212" spans="2:3" hidden="1">
      <c r="B212" s="110">
        <f t="shared" si="1"/>
        <v>2089</v>
      </c>
      <c r="C212" s="111">
        <f>[8]С2.5!$BV$11</f>
        <v>0</v>
      </c>
    </row>
    <row r="213" spans="2:3" hidden="1">
      <c r="B213" s="110">
        <f t="shared" si="1"/>
        <v>2090</v>
      </c>
      <c r="C213" s="111">
        <f>[8]С2.5!$BW$11</f>
        <v>0</v>
      </c>
    </row>
    <row r="214" spans="2:3" hidden="1">
      <c r="B214" s="110">
        <f t="shared" si="1"/>
        <v>2091</v>
      </c>
      <c r="C214" s="111">
        <f>[8]С2.5!$BX$11</f>
        <v>0</v>
      </c>
    </row>
    <row r="215" spans="2:3" hidden="1">
      <c r="B215" s="110">
        <f t="shared" si="1"/>
        <v>2092</v>
      </c>
      <c r="C215" s="111">
        <f>[8]С2.5!$BY$11</f>
        <v>0</v>
      </c>
    </row>
    <row r="216" spans="2:3" hidden="1">
      <c r="B216" s="110">
        <f t="shared" si="1"/>
        <v>2093</v>
      </c>
      <c r="C216" s="111">
        <f>[8]С2.5!$BZ$11</f>
        <v>0</v>
      </c>
    </row>
    <row r="217" spans="2:3" hidden="1">
      <c r="B217" s="110">
        <f t="shared" si="1"/>
        <v>2094</v>
      </c>
      <c r="C217" s="111">
        <f>[8]С2.5!$CA$11</f>
        <v>0</v>
      </c>
    </row>
    <row r="218" spans="2:3" hidden="1">
      <c r="B218" s="110">
        <f t="shared" si="1"/>
        <v>2095</v>
      </c>
      <c r="C218" s="111">
        <f>[8]С2.5!$CB$11</f>
        <v>0</v>
      </c>
    </row>
    <row r="219" spans="2:3" hidden="1">
      <c r="B219" s="110">
        <f t="shared" si="1"/>
        <v>2096</v>
      </c>
      <c r="C219" s="111">
        <f>[8]С2.5!$CC$11</f>
        <v>0</v>
      </c>
    </row>
    <row r="220" spans="2:3" hidden="1">
      <c r="B220" s="110">
        <f t="shared" si="1"/>
        <v>2097</v>
      </c>
      <c r="C220" s="111">
        <f>[8]С2.5!$CD$11</f>
        <v>0</v>
      </c>
    </row>
    <row r="221" spans="2:3" hidden="1">
      <c r="B221" s="110">
        <f t="shared" si="1"/>
        <v>2098</v>
      </c>
      <c r="C221" s="111">
        <f>[8]С2.5!$CE$11</f>
        <v>0</v>
      </c>
    </row>
    <row r="222" spans="2:3" hidden="1">
      <c r="B222" s="110">
        <f t="shared" si="1"/>
        <v>2099</v>
      </c>
      <c r="C222" s="111">
        <f>[8]С2.5!$CF$11</f>
        <v>0</v>
      </c>
    </row>
    <row r="223" spans="2:3" ht="13.5" hidden="1" thickBot="1">
      <c r="B223" s="112">
        <f t="shared" si="1"/>
        <v>2100</v>
      </c>
      <c r="C223" s="113">
        <f>[8]С2.5!$CG$11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e">
        <f>#REF!</f>
        <v>#REF!</v>
      </c>
      <c r="C4" s="10" t="e">
        <f>#REF!</f>
        <v>#REF!</v>
      </c>
    </row>
    <row r="5" spans="1:3" ht="38.25">
      <c r="A5" s="8"/>
      <c r="B5" s="9" t="e">
        <f>#REF!</f>
        <v>#REF!</v>
      </c>
      <c r="C5" s="10" t="e">
        <f>#REF!</f>
        <v>#REF!</v>
      </c>
    </row>
    <row r="6" spans="1:3">
      <c r="A6" s="8"/>
      <c r="B6" s="9" t="e">
        <f>IF(#REF!="","",#REF!)</f>
        <v>#REF!</v>
      </c>
      <c r="C6" s="10" t="e">
        <f>IF(#REF!="","",#REF!)</f>
        <v>#REF!</v>
      </c>
    </row>
    <row r="7" spans="1:3">
      <c r="A7" s="8"/>
      <c r="B7" s="9" t="e">
        <f>#REF!</f>
        <v>#REF!</v>
      </c>
      <c r="C7" s="11" t="e">
        <f>#REF!</f>
        <v>#REF!</v>
      </c>
    </row>
    <row r="8" spans="1:3">
      <c r="A8" s="8"/>
      <c r="B8" s="12" t="e">
        <f>#REF!</f>
        <v>#REF!</v>
      </c>
      <c r="C8" s="13" t="e">
        <f>#REF!</f>
        <v>#REF!</v>
      </c>
    </row>
    <row r="9" spans="1:3">
      <c r="A9" s="8"/>
      <c r="B9" s="9" t="e">
        <f>#REF!</f>
        <v>#REF!</v>
      </c>
      <c r="C9" s="14" t="e">
        <f>#REF!</f>
        <v>#REF!</v>
      </c>
    </row>
    <row r="10" spans="1:3">
      <c r="A10" s="8"/>
      <c r="B10" s="9" t="e">
        <f>#REF!</f>
        <v>#REF!</v>
      </c>
      <c r="C10" s="14" t="e">
        <f>#REF!</f>
        <v>#REF!</v>
      </c>
    </row>
    <row r="11" spans="1:3">
      <c r="A11" s="8"/>
      <c r="B11" s="9" t="e">
        <f>#REF!</f>
        <v>#REF!</v>
      </c>
      <c r="C11" s="14" t="e">
        <f>#REF!</f>
        <v>#REF!</v>
      </c>
    </row>
    <row r="12" spans="1:3">
      <c r="A12" s="8"/>
      <c r="B12" s="9" t="e">
        <f>#REF!</f>
        <v>#REF!</v>
      </c>
      <c r="C12" s="14" t="e">
        <f>#REF!</f>
        <v>#REF!</v>
      </c>
    </row>
    <row r="13" spans="1:3" ht="38.25">
      <c r="A13" s="8"/>
      <c r="B13" s="9" t="e">
        <f>#REF!</f>
        <v>#REF!</v>
      </c>
      <c r="C13" s="15" t="e">
        <f>#REF!</f>
        <v>#REF!</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t="e">
        <f>SUM(C18:C22)</f>
        <v>#REF!</v>
      </c>
    </row>
    <row r="18" spans="1:3" ht="42.75">
      <c r="A18" s="22" t="s">
        <v>8</v>
      </c>
      <c r="B18" s="25" t="s">
        <v>9</v>
      </c>
      <c r="C18" s="26" t="e">
        <f>#REF!</f>
        <v>#REF!</v>
      </c>
    </row>
    <row r="19" spans="1:3" ht="42.75">
      <c r="A19" s="22" t="s">
        <v>10</v>
      </c>
      <c r="B19" s="25" t="s">
        <v>11</v>
      </c>
      <c r="C19" s="26" t="e">
        <f>#REF!</f>
        <v>#REF!</v>
      </c>
    </row>
    <row r="20" spans="1:3" ht="30">
      <c r="A20" s="22" t="s">
        <v>12</v>
      </c>
      <c r="B20" s="25" t="s">
        <v>13</v>
      </c>
      <c r="C20" s="26" t="e">
        <f>#REF!</f>
        <v>#REF!</v>
      </c>
    </row>
    <row r="21" spans="1:3" ht="42.75">
      <c r="A21" s="22" t="s">
        <v>14</v>
      </c>
      <c r="B21" s="25" t="s">
        <v>15</v>
      </c>
      <c r="C21" s="26" t="e">
        <f>#REF!</f>
        <v>#REF!</v>
      </c>
    </row>
    <row r="22" spans="1:3" ht="30">
      <c r="A22" s="22" t="s">
        <v>16</v>
      </c>
      <c r="B22" s="25" t="s">
        <v>17</v>
      </c>
      <c r="C22" s="26" t="e">
        <f>#REF!</f>
        <v>#REF!</v>
      </c>
    </row>
    <row r="23" spans="1:3" ht="43.5" thickBot="1">
      <c r="A23" s="27" t="s">
        <v>18</v>
      </c>
      <c r="B23" s="117" t="s">
        <v>19</v>
      </c>
      <c r="C23" s="28" t="e">
        <f>#REF!</f>
        <v>#REF!</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t="e">
        <f>#REF!</f>
        <v>#REF!</v>
      </c>
    </row>
    <row r="29" spans="1:3" ht="42.75">
      <c r="A29" s="22" t="s">
        <v>10</v>
      </c>
      <c r="B29" s="33" t="s">
        <v>22</v>
      </c>
      <c r="C29" s="34" t="e">
        <f>#REF!</f>
        <v>#REF!</v>
      </c>
    </row>
    <row r="30" spans="1:3" ht="17.25">
      <c r="A30" s="22" t="s">
        <v>12</v>
      </c>
      <c r="B30" s="33" t="s">
        <v>23</v>
      </c>
      <c r="C30" s="35" t="e">
        <f>#REF!</f>
        <v>#REF!</v>
      </c>
    </row>
    <row r="31" spans="1:3" ht="17.25">
      <c r="A31" s="22" t="s">
        <v>14</v>
      </c>
      <c r="B31" s="33" t="s">
        <v>24</v>
      </c>
      <c r="C31" s="35" t="e">
        <f>#REF!</f>
        <v>#REF!</v>
      </c>
    </row>
    <row r="32" spans="1:3" ht="30">
      <c r="A32" s="22" t="s">
        <v>16</v>
      </c>
      <c r="B32" s="36" t="s">
        <v>25</v>
      </c>
      <c r="C32" s="37" t="e">
        <f>#REF!</f>
        <v>#REF!</v>
      </c>
    </row>
    <row r="33" spans="1:3">
      <c r="A33" s="22" t="s">
        <v>18</v>
      </c>
      <c r="B33" s="36" t="s">
        <v>26</v>
      </c>
      <c r="C33" s="38" t="e">
        <f>#REF!</f>
        <v>#REF!</v>
      </c>
    </row>
    <row r="34" spans="1:3" ht="14.25">
      <c r="A34" s="22" t="s">
        <v>27</v>
      </c>
      <c r="B34" s="39" t="s">
        <v>28</v>
      </c>
      <c r="C34" s="40" t="e">
        <f>#REF!</f>
        <v>#REF!</v>
      </c>
    </row>
    <row r="35" spans="1:3" ht="15.75">
      <c r="A35" s="41" t="s">
        <v>29</v>
      </c>
      <c r="B35" s="42" t="s">
        <v>30</v>
      </c>
      <c r="C35" s="40" t="e">
        <f>#REF!</f>
        <v>#REF!</v>
      </c>
    </row>
    <row r="36" spans="1:3" ht="15.75">
      <c r="A36" s="41" t="s">
        <v>31</v>
      </c>
      <c r="B36" s="43" t="s">
        <v>32</v>
      </c>
      <c r="C36" s="40" t="e">
        <f>#REF!</f>
        <v>#REF!</v>
      </c>
    </row>
    <row r="37" spans="1:3" ht="14.25">
      <c r="A37" s="41" t="s">
        <v>33</v>
      </c>
      <c r="B37" s="44" t="s">
        <v>34</v>
      </c>
      <c r="C37" s="40" t="e">
        <f>#REF!</f>
        <v>#REF!</v>
      </c>
    </row>
    <row r="38" spans="1:3" ht="53.25" thickBot="1">
      <c r="A38" s="27" t="s">
        <v>35</v>
      </c>
      <c r="B38" s="45" t="s">
        <v>36</v>
      </c>
      <c r="C38" s="46" t="e">
        <f>#REF!</f>
        <v>#REF!</v>
      </c>
    </row>
    <row r="39" spans="1:3" ht="13.5" thickBot="1">
      <c r="A39" s="47"/>
      <c r="B39" s="48"/>
      <c r="C39" s="49"/>
    </row>
    <row r="40" spans="1:3" ht="30" customHeight="1">
      <c r="A40" s="50" t="s">
        <v>37</v>
      </c>
      <c r="B40" s="119" t="s">
        <v>38</v>
      </c>
      <c r="C40" s="119"/>
    </row>
    <row r="41" spans="1:3" ht="25.5">
      <c r="A41" s="22" t="s">
        <v>39</v>
      </c>
      <c r="B41" s="36" t="s">
        <v>40</v>
      </c>
      <c r="C41" s="51" t="e">
        <f>#REF!</f>
        <v>#REF!</v>
      </c>
    </row>
    <row r="42" spans="1:3" ht="25.5">
      <c r="A42" s="22" t="s">
        <v>41</v>
      </c>
      <c r="B42" s="33" t="s">
        <v>42</v>
      </c>
      <c r="C42" s="51" t="e">
        <f>#REF!</f>
        <v>#REF!</v>
      </c>
    </row>
    <row r="43" spans="1:3" ht="25.5">
      <c r="A43" s="22" t="s">
        <v>43</v>
      </c>
      <c r="B43" s="33" t="s">
        <v>44</v>
      </c>
      <c r="C43" s="51" t="e">
        <f>#REF!</f>
        <v>#REF!</v>
      </c>
    </row>
    <row r="44" spans="1:3" ht="25.5">
      <c r="A44" s="22" t="s">
        <v>45</v>
      </c>
      <c r="B44" s="33" t="s">
        <v>46</v>
      </c>
      <c r="C44" s="52" t="e">
        <f>#REF!</f>
        <v>#REF!</v>
      </c>
    </row>
    <row r="45" spans="1:3" ht="30">
      <c r="A45" s="22" t="s">
        <v>47</v>
      </c>
      <c r="B45" s="33" t="s">
        <v>48</v>
      </c>
      <c r="C45" s="34" t="e">
        <f>#REF!</f>
        <v>#REF!</v>
      </c>
    </row>
    <row r="46" spans="1:3" ht="30">
      <c r="A46" s="22" t="s">
        <v>49</v>
      </c>
      <c r="B46" s="53" t="s">
        <v>50</v>
      </c>
      <c r="C46" s="34" t="e">
        <f>IF(#REF!&gt;0,#REF!,#REF!)</f>
        <v>#REF!</v>
      </c>
    </row>
    <row r="47" spans="1:3" ht="25.5">
      <c r="A47" s="22" t="s">
        <v>51</v>
      </c>
      <c r="B47" s="54" t="s">
        <v>52</v>
      </c>
      <c r="C47" s="34" t="e">
        <f>#REF!</f>
        <v>#REF!</v>
      </c>
    </row>
    <row r="48" spans="1:3" ht="25.5">
      <c r="A48" s="22" t="s">
        <v>53</v>
      </c>
      <c r="B48" s="54" t="s">
        <v>54</v>
      </c>
      <c r="C48" s="34" t="e">
        <f>#REF!</f>
        <v>#REF!</v>
      </c>
    </row>
    <row r="49" spans="1:3" ht="38.25">
      <c r="A49" s="22" t="s">
        <v>55</v>
      </c>
      <c r="B49" s="55" t="s">
        <v>56</v>
      </c>
      <c r="C49" s="34" t="e">
        <f>#REF!</f>
        <v>#REF!</v>
      </c>
    </row>
    <row r="50" spans="1:3" ht="25.5">
      <c r="A50" s="22" t="s">
        <v>57</v>
      </c>
      <c r="B50" s="56" t="s">
        <v>58</v>
      </c>
      <c r="C50" s="34" t="e">
        <f>#REF!</f>
        <v>#REF!</v>
      </c>
    </row>
    <row r="51" spans="1:3" ht="52.5">
      <c r="A51" s="22" t="s">
        <v>59</v>
      </c>
      <c r="B51" s="57" t="s">
        <v>60</v>
      </c>
      <c r="C51" s="34" t="e">
        <f>#REF!</f>
        <v>#REF!</v>
      </c>
    </row>
    <row r="52" spans="1:3" ht="27.75">
      <c r="A52" s="22" t="s">
        <v>61</v>
      </c>
      <c r="B52" s="56" t="s">
        <v>62</v>
      </c>
      <c r="C52" s="34" t="e">
        <f>#REF!</f>
        <v>#REF!</v>
      </c>
    </row>
    <row r="53" spans="1:3" ht="25.5">
      <c r="A53" s="22" t="s">
        <v>63</v>
      </c>
      <c r="B53" s="57" t="s">
        <v>64</v>
      </c>
      <c r="C53" s="35" t="e">
        <f>#REF!</f>
        <v>#REF!</v>
      </c>
    </row>
    <row r="54" spans="1:3">
      <c r="A54" s="22" t="s">
        <v>65</v>
      </c>
      <c r="B54" s="57" t="s">
        <v>66</v>
      </c>
      <c r="C54" s="34" t="e">
        <f>#REF!</f>
        <v>#REF!</v>
      </c>
    </row>
    <row r="55" spans="1:3" ht="15.75">
      <c r="A55" s="22" t="s">
        <v>67</v>
      </c>
      <c r="B55" s="58" t="s">
        <v>68</v>
      </c>
      <c r="C55" s="34" t="e">
        <f>#REF!</f>
        <v>#REF!</v>
      </c>
    </row>
    <row r="56" spans="1:3" ht="30">
      <c r="A56" s="59" t="s">
        <v>69</v>
      </c>
      <c r="B56" s="33" t="s">
        <v>70</v>
      </c>
      <c r="C56" s="34" t="e">
        <f>#REF!</f>
        <v>#REF!</v>
      </c>
    </row>
    <row r="57" spans="1:3" ht="30">
      <c r="A57" s="59" t="s">
        <v>71</v>
      </c>
      <c r="B57" s="58" t="s">
        <v>72</v>
      </c>
      <c r="C57" s="34" t="e">
        <f>#REF!</f>
        <v>#REF!</v>
      </c>
    </row>
    <row r="58" spans="1:3" ht="15.75">
      <c r="A58" s="59" t="s">
        <v>73</v>
      </c>
      <c r="B58" s="60" t="s">
        <v>74</v>
      </c>
      <c r="C58" s="40" t="e">
        <f>#REF!</f>
        <v>#REF!</v>
      </c>
    </row>
    <row r="59" spans="1:3" ht="15.75">
      <c r="A59" s="59" t="s">
        <v>75</v>
      </c>
      <c r="B59" s="60" t="s">
        <v>76</v>
      </c>
      <c r="C59" s="40" t="e">
        <f>#REF!</f>
        <v>#REF!</v>
      </c>
    </row>
    <row r="60" spans="1:3" ht="17.25">
      <c r="A60" s="59" t="s">
        <v>77</v>
      </c>
      <c r="B60" s="58" t="s">
        <v>78</v>
      </c>
      <c r="C60" s="34" t="e">
        <f>#REF!</f>
        <v>#REF!</v>
      </c>
    </row>
    <row r="61" spans="1:3" s="63" customFormat="1" ht="14.25">
      <c r="A61" s="59" t="s">
        <v>79</v>
      </c>
      <c r="B61" s="61" t="s">
        <v>80</v>
      </c>
      <c r="C61" s="62" t="e">
        <f>#REF!</f>
        <v>#REF!</v>
      </c>
    </row>
    <row r="62" spans="1:3" ht="30">
      <c r="A62" s="59" t="s">
        <v>81</v>
      </c>
      <c r="B62" s="64" t="s">
        <v>82</v>
      </c>
      <c r="C62" s="34" t="e">
        <f>#REF!</f>
        <v>#REF!</v>
      </c>
    </row>
    <row r="63" spans="1:3" ht="17.25">
      <c r="A63" s="59" t="s">
        <v>83</v>
      </c>
      <c r="B63" s="53" t="s">
        <v>84</v>
      </c>
      <c r="C63" s="34" t="e">
        <f>#REF!</f>
        <v>#REF!</v>
      </c>
    </row>
    <row r="64" spans="1:3" ht="17.25">
      <c r="A64" s="59" t="s">
        <v>85</v>
      </c>
      <c r="B64" s="58" t="s">
        <v>86</v>
      </c>
      <c r="C64" s="62" t="e">
        <f>#REF!</f>
        <v>#REF!</v>
      </c>
    </row>
    <row r="65" spans="1:3" ht="42.75">
      <c r="A65" s="59" t="s">
        <v>87</v>
      </c>
      <c r="B65" s="33" t="s">
        <v>88</v>
      </c>
      <c r="C65" s="34" t="e">
        <f>#REF!</f>
        <v>#REF!</v>
      </c>
    </row>
    <row r="66" spans="1:3" ht="30">
      <c r="A66" s="59" t="s">
        <v>89</v>
      </c>
      <c r="B66" s="60" t="s">
        <v>90</v>
      </c>
      <c r="C66" s="34" t="e">
        <f>#REF!</f>
        <v>#REF!</v>
      </c>
    </row>
    <row r="67" spans="1:3" ht="30">
      <c r="A67" s="59" t="s">
        <v>91</v>
      </c>
      <c r="B67" s="53" t="s">
        <v>92</v>
      </c>
      <c r="C67" s="34" t="e">
        <f>#REF!</f>
        <v>#REF!</v>
      </c>
    </row>
    <row r="68" spans="1:3" ht="38.25">
      <c r="A68" s="59" t="s">
        <v>93</v>
      </c>
      <c r="B68" s="65" t="s">
        <v>94</v>
      </c>
      <c r="C68" s="52" t="e">
        <f>#REF!</f>
        <v>#REF!</v>
      </c>
    </row>
    <row r="69" spans="1:3" ht="25.5">
      <c r="A69" s="59" t="s">
        <v>95</v>
      </c>
      <c r="B69" s="66" t="s">
        <v>96</v>
      </c>
      <c r="C69" s="67" t="e">
        <f>#REF!</f>
        <v>#REF!</v>
      </c>
    </row>
    <row r="70" spans="1:3" ht="25.5">
      <c r="A70" s="59" t="s">
        <v>97</v>
      </c>
      <c r="B70" s="66" t="s">
        <v>98</v>
      </c>
      <c r="C70" s="62" t="e">
        <f>#REF!</f>
        <v>#REF!</v>
      </c>
    </row>
    <row r="71" spans="1:3" ht="25.5">
      <c r="A71" s="59" t="s">
        <v>99</v>
      </c>
      <c r="B71" s="65" t="s">
        <v>100</v>
      </c>
      <c r="C71" s="68" t="e">
        <f>IF(#REF!&gt;0,#REF!,#REF!)</f>
        <v>#REF!</v>
      </c>
    </row>
    <row r="72" spans="1:3" ht="38.25">
      <c r="A72" s="59" t="s">
        <v>101</v>
      </c>
      <c r="B72" s="65" t="s">
        <v>102</v>
      </c>
      <c r="C72" s="68" t="e">
        <f>IF(#REF!&gt;0,#REF!,#REF!)</f>
        <v>#REF!</v>
      </c>
    </row>
    <row r="73" spans="1:3" ht="30">
      <c r="A73" s="59" t="s">
        <v>103</v>
      </c>
      <c r="B73" s="53" t="s">
        <v>104</v>
      </c>
      <c r="C73" s="34" t="e">
        <f>#REF!</f>
        <v>#REF!</v>
      </c>
    </row>
    <row r="74" spans="1:3" ht="38.25">
      <c r="A74" s="59" t="s">
        <v>105</v>
      </c>
      <c r="B74" s="65" t="s">
        <v>106</v>
      </c>
      <c r="C74" s="52" t="e">
        <f>#REF!</f>
        <v>#REF!</v>
      </c>
    </row>
    <row r="75" spans="1:3" ht="25.5">
      <c r="A75" s="59" t="s">
        <v>107</v>
      </c>
      <c r="B75" s="66" t="s">
        <v>108</v>
      </c>
      <c r="C75" s="67" t="e">
        <f>#REF!</f>
        <v>#REF!</v>
      </c>
    </row>
    <row r="76" spans="1:3" ht="25.5">
      <c r="A76" s="59" t="s">
        <v>109</v>
      </c>
      <c r="B76" s="66" t="s">
        <v>98</v>
      </c>
      <c r="C76" s="62" t="e">
        <f>#REF!</f>
        <v>#REF!</v>
      </c>
    </row>
    <row r="77" spans="1:3" ht="25.5">
      <c r="A77" s="59" t="s">
        <v>110</v>
      </c>
      <c r="B77" s="69" t="s">
        <v>111</v>
      </c>
      <c r="C77" s="68" t="e">
        <f>IF(#REF!&gt;0,#REF!,#REF!)</f>
        <v>#REF!</v>
      </c>
    </row>
    <row r="78" spans="1:3" ht="38.25">
      <c r="A78" s="59" t="s">
        <v>112</v>
      </c>
      <c r="B78" s="69" t="s">
        <v>113</v>
      </c>
      <c r="C78" s="68" t="e">
        <f>IF(#REF!&gt;0,#REF!,#REF!)</f>
        <v>#REF!</v>
      </c>
    </row>
    <row r="79" spans="1:3" ht="17.25">
      <c r="A79" s="59" t="s">
        <v>114</v>
      </c>
      <c r="B79" s="33" t="s">
        <v>115</v>
      </c>
      <c r="C79" s="35" t="e">
        <f>#REF!</f>
        <v>#REF!</v>
      </c>
    </row>
    <row r="80" spans="1:3" ht="30">
      <c r="A80" s="59" t="s">
        <v>116</v>
      </c>
      <c r="B80" s="53" t="s">
        <v>117</v>
      </c>
      <c r="C80" s="70" t="e">
        <f>#REF!</f>
        <v>#REF!</v>
      </c>
    </row>
    <row r="81" spans="1:3" ht="17.25">
      <c r="A81" s="59" t="s">
        <v>118</v>
      </c>
      <c r="B81" s="71" t="s">
        <v>119</v>
      </c>
      <c r="C81" s="35" t="e">
        <f>#REF!</f>
        <v>#REF!</v>
      </c>
    </row>
    <row r="82" spans="1:3" s="63" customFormat="1" ht="18" thickBot="1">
      <c r="A82" s="72" t="s">
        <v>120</v>
      </c>
      <c r="B82" s="73" t="s">
        <v>121</v>
      </c>
      <c r="C82" s="74" t="e">
        <f>#REF!</f>
        <v>#REF!</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t="e">
        <f>#REF!</f>
        <v>#REF!</v>
      </c>
    </row>
    <row r="86" spans="1:3" s="63" customFormat="1" ht="42.75">
      <c r="A86" s="77" t="s">
        <v>126</v>
      </c>
      <c r="B86" s="53" t="s">
        <v>127</v>
      </c>
      <c r="C86" s="78" t="e">
        <f>#REF!</f>
        <v>#REF!</v>
      </c>
    </row>
    <row r="87" spans="1:3" s="63" customFormat="1" ht="14.25">
      <c r="A87" s="77" t="s">
        <v>128</v>
      </c>
      <c r="B87" s="79" t="s">
        <v>129</v>
      </c>
      <c r="C87" s="62" t="e">
        <f>#REF!</f>
        <v>#REF!</v>
      </c>
    </row>
    <row r="88" spans="1:3" s="63" customFormat="1" ht="17.25">
      <c r="A88" s="77" t="s">
        <v>130</v>
      </c>
      <c r="B88" s="33" t="s">
        <v>131</v>
      </c>
      <c r="C88" s="34" t="e">
        <f>#REF!</f>
        <v>#REF!</v>
      </c>
    </row>
    <row r="89" spans="1:3" s="63" customFormat="1" ht="55.5">
      <c r="A89" s="77" t="s">
        <v>132</v>
      </c>
      <c r="B89" s="53" t="s">
        <v>133</v>
      </c>
      <c r="C89" s="80" t="e">
        <f>#REF!</f>
        <v>#REF!</v>
      </c>
    </row>
    <row r="90" spans="1:3" s="63" customFormat="1" ht="14.25">
      <c r="A90" s="77" t="s">
        <v>134</v>
      </c>
      <c r="B90" s="58" t="s">
        <v>80</v>
      </c>
      <c r="C90" s="62" t="e">
        <f>#REF!</f>
        <v>#REF!</v>
      </c>
    </row>
    <row r="91" spans="1:3" s="63" customFormat="1" ht="17.25">
      <c r="A91" s="77" t="s">
        <v>135</v>
      </c>
      <c r="B91" s="33" t="s">
        <v>136</v>
      </c>
      <c r="C91" s="34" t="e">
        <f>#REF!</f>
        <v>#REF!</v>
      </c>
    </row>
    <row r="92" spans="1:3" s="63" customFormat="1" ht="55.5">
      <c r="A92" s="77" t="s">
        <v>137</v>
      </c>
      <c r="B92" s="53" t="s">
        <v>138</v>
      </c>
      <c r="C92" s="80" t="e">
        <f>#REF!</f>
        <v>#REF!</v>
      </c>
    </row>
    <row r="93" spans="1:3" s="63" customFormat="1" ht="27.75" thickBot="1">
      <c r="A93" s="81" t="s">
        <v>139</v>
      </c>
      <c r="B93" s="82" t="s">
        <v>140</v>
      </c>
      <c r="C93" s="83" t="e">
        <f>#REF!</f>
        <v>#REF!</v>
      </c>
    </row>
    <row r="94" spans="1:3" ht="13.5" thickBot="1">
      <c r="A94" s="47"/>
      <c r="B94" s="75"/>
      <c r="C94" s="15"/>
    </row>
    <row r="95" spans="1:3" ht="30" customHeight="1">
      <c r="A95" s="84" t="s">
        <v>141</v>
      </c>
      <c r="B95" s="119" t="s">
        <v>142</v>
      </c>
      <c r="C95" s="119"/>
    </row>
    <row r="96" spans="1:3" ht="30">
      <c r="A96" s="59" t="s">
        <v>143</v>
      </c>
      <c r="B96" s="33" t="s">
        <v>144</v>
      </c>
      <c r="C96" s="34" t="e">
        <f>#REF!</f>
        <v>#REF!</v>
      </c>
    </row>
    <row r="97" spans="1:3" ht="30">
      <c r="A97" s="59" t="s">
        <v>145</v>
      </c>
      <c r="B97" s="58" t="s">
        <v>146</v>
      </c>
      <c r="C97" s="34" t="e">
        <f>#REF!</f>
        <v>#REF!</v>
      </c>
    </row>
    <row r="98" spans="1:3" ht="17.25">
      <c r="A98" s="59" t="s">
        <v>147</v>
      </c>
      <c r="B98" s="58" t="s">
        <v>148</v>
      </c>
      <c r="C98" s="40" t="e">
        <f>#REF!</f>
        <v>#REF!</v>
      </c>
    </row>
    <row r="99" spans="1:3" ht="30">
      <c r="A99" s="59" t="s">
        <v>149</v>
      </c>
      <c r="B99" s="58" t="s">
        <v>150</v>
      </c>
      <c r="C99" s="34" t="e">
        <f>#REF!</f>
        <v>#REF!</v>
      </c>
    </row>
    <row r="100" spans="1:3" ht="31.5">
      <c r="A100" s="59" t="s">
        <v>151</v>
      </c>
      <c r="B100" s="58" t="s">
        <v>152</v>
      </c>
      <c r="C100" s="40" t="e">
        <f>#REF!</f>
        <v>#REF!</v>
      </c>
    </row>
    <row r="101" spans="1:3" ht="30">
      <c r="A101" s="59" t="s">
        <v>153</v>
      </c>
      <c r="B101" s="33" t="s">
        <v>154</v>
      </c>
      <c r="C101" s="34" t="e">
        <f>#REF!</f>
        <v>#REF!</v>
      </c>
    </row>
    <row r="102" spans="1:3" ht="24" customHeight="1">
      <c r="A102" s="59" t="s">
        <v>155</v>
      </c>
      <c r="B102" s="53" t="s">
        <v>156</v>
      </c>
      <c r="C102" s="85" t="e">
        <f>IF(#REF!="да",#REF!,#REF!)</f>
        <v>#REF!</v>
      </c>
    </row>
    <row r="103" spans="1:3" ht="68.25">
      <c r="A103" s="59" t="s">
        <v>157</v>
      </c>
      <c r="B103" s="53" t="s">
        <v>158</v>
      </c>
      <c r="C103" s="34" t="e">
        <f>#REF!</f>
        <v>#REF!</v>
      </c>
    </row>
    <row r="104" spans="1:3" ht="30">
      <c r="A104" s="59" t="s">
        <v>159</v>
      </c>
      <c r="B104" s="58" t="s">
        <v>160</v>
      </c>
      <c r="C104" s="34" t="e">
        <f>#REF!</f>
        <v>#REF!</v>
      </c>
    </row>
    <row r="105" spans="1:3" ht="14.25">
      <c r="A105" s="59" t="s">
        <v>161</v>
      </c>
      <c r="B105" s="53" t="s">
        <v>162</v>
      </c>
      <c r="C105" s="34" t="e">
        <f>#REF!</f>
        <v>#REF!</v>
      </c>
    </row>
    <row r="106" spans="1:3" ht="14.25">
      <c r="A106" s="59" t="s">
        <v>163</v>
      </c>
      <c r="B106" s="58" t="s">
        <v>164</v>
      </c>
      <c r="C106" s="40" t="e">
        <f>#REF!</f>
        <v>#REF!</v>
      </c>
    </row>
    <row r="107" spans="1:3" ht="17.25">
      <c r="A107" s="59" t="s">
        <v>165</v>
      </c>
      <c r="B107" s="33" t="s">
        <v>166</v>
      </c>
      <c r="C107" s="34" t="e">
        <f>#REF!</f>
        <v>#REF!</v>
      </c>
    </row>
    <row r="108" spans="1:3" ht="25.5">
      <c r="A108" s="59" t="s">
        <v>167</v>
      </c>
      <c r="B108" s="53" t="s">
        <v>94</v>
      </c>
      <c r="C108" s="85" t="e">
        <f>#REF!</f>
        <v>#REF!</v>
      </c>
    </row>
    <row r="109" spans="1:3" ht="25.5">
      <c r="A109" s="59" t="s">
        <v>168</v>
      </c>
      <c r="B109" s="53" t="s">
        <v>169</v>
      </c>
      <c r="C109" s="34" t="e">
        <f>#REF!</f>
        <v>#REF!</v>
      </c>
    </row>
    <row r="110" spans="1:3" ht="38.25">
      <c r="A110" s="59" t="s">
        <v>170</v>
      </c>
      <c r="B110" s="53" t="s">
        <v>106</v>
      </c>
      <c r="C110" s="85" t="e">
        <f>#REF!</f>
        <v>#REF!</v>
      </c>
    </row>
    <row r="111" spans="1:3">
      <c r="A111" s="59" t="s">
        <v>171</v>
      </c>
      <c r="B111" s="53" t="s">
        <v>172</v>
      </c>
      <c r="C111" s="34" t="e">
        <f>#REF!</f>
        <v>#REF!</v>
      </c>
    </row>
    <row r="112" spans="1:3">
      <c r="A112" s="59" t="s">
        <v>173</v>
      </c>
      <c r="B112" s="58" t="s">
        <v>174</v>
      </c>
      <c r="C112" s="34" t="e">
        <f>#REF!</f>
        <v>#REF!</v>
      </c>
    </row>
    <row r="113" spans="1:3">
      <c r="A113" s="59" t="s">
        <v>175</v>
      </c>
      <c r="B113" s="58" t="s">
        <v>176</v>
      </c>
      <c r="C113" s="52" t="e">
        <f>#REF!</f>
        <v>#REF!</v>
      </c>
    </row>
    <row r="114" spans="1:3">
      <c r="A114" s="59" t="s">
        <v>177</v>
      </c>
      <c r="B114" s="58" t="s">
        <v>178</v>
      </c>
      <c r="C114" s="52" t="e">
        <f>#REF!</f>
        <v>#REF!</v>
      </c>
    </row>
    <row r="115" spans="1:3" ht="30">
      <c r="A115" s="59" t="s">
        <v>179</v>
      </c>
      <c r="B115" s="33" t="s">
        <v>180</v>
      </c>
      <c r="C115" s="34" t="e">
        <f>#REF!</f>
        <v>#REF!</v>
      </c>
    </row>
    <row r="116" spans="1:3" ht="25.5">
      <c r="A116" s="59" t="s">
        <v>181</v>
      </c>
      <c r="B116" s="53" t="s">
        <v>182</v>
      </c>
      <c r="C116" s="34" t="e">
        <f>#REF!</f>
        <v>#REF!</v>
      </c>
    </row>
    <row r="117" spans="1:3" ht="42.75">
      <c r="A117" s="59" t="s">
        <v>183</v>
      </c>
      <c r="B117" s="53" t="s">
        <v>184</v>
      </c>
      <c r="C117" s="34" t="e">
        <f>#REF!</f>
        <v>#REF!</v>
      </c>
    </row>
    <row r="118" spans="1:3" ht="30">
      <c r="A118" s="59" t="s">
        <v>185</v>
      </c>
      <c r="B118" s="39" t="s">
        <v>186</v>
      </c>
      <c r="C118" s="34" t="e">
        <f>#REF!</f>
        <v>#REF!</v>
      </c>
    </row>
    <row r="119" spans="1:3" ht="42.75">
      <c r="A119" s="59" t="s">
        <v>187</v>
      </c>
      <c r="B119" s="86" t="s">
        <v>188</v>
      </c>
      <c r="C119" s="34" t="e">
        <f>#REF!</f>
        <v>#REF!</v>
      </c>
    </row>
    <row r="120" spans="1:3" ht="30">
      <c r="A120" s="59" t="s">
        <v>189</v>
      </c>
      <c r="B120" s="87" t="s">
        <v>190</v>
      </c>
      <c r="C120" s="34" t="e">
        <f>#REF!</f>
        <v>#REF!</v>
      </c>
    </row>
    <row r="121" spans="1:3" ht="14.25">
      <c r="A121" s="59" t="s">
        <v>191</v>
      </c>
      <c r="B121" s="56" t="s">
        <v>192</v>
      </c>
      <c r="C121" s="34" t="e">
        <f>#REF!</f>
        <v>#REF!</v>
      </c>
    </row>
    <row r="122" spans="1:3" ht="28.5" thickBot="1">
      <c r="A122" s="72" t="s">
        <v>193</v>
      </c>
      <c r="B122" s="88" t="s">
        <v>194</v>
      </c>
      <c r="C122" s="83" t="e">
        <f>#REF!</f>
        <v>#REF!</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t="e">
        <f>#REF!</f>
        <v>#REF!</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t="e">
        <f>#REF!</f>
        <v>#REF!</v>
      </c>
    </row>
    <row r="136" spans="1:3" ht="14.25">
      <c r="A136" s="59" t="s">
        <v>216</v>
      </c>
      <c r="B136" s="101" t="s">
        <v>217</v>
      </c>
      <c r="C136" s="34" t="e">
        <f>#REF!</f>
        <v>#REF!</v>
      </c>
    </row>
    <row r="137" spans="1:3" ht="17.25">
      <c r="A137" s="59" t="s">
        <v>218</v>
      </c>
      <c r="B137" s="101" t="s">
        <v>219</v>
      </c>
      <c r="C137" s="34" t="e">
        <f>#REF!</f>
        <v>#REF!</v>
      </c>
    </row>
    <row r="138" spans="1:3" ht="15" thickBot="1">
      <c r="A138" s="72" t="s">
        <v>220</v>
      </c>
      <c r="B138" s="102" t="s">
        <v>221</v>
      </c>
      <c r="C138" s="46" t="e">
        <f>#REF!</f>
        <v>#REF!</v>
      </c>
    </row>
    <row r="139" spans="1:3" s="89" customFormat="1" ht="13.5" thickBot="1">
      <c r="A139" s="47"/>
      <c r="B139" s="75"/>
      <c r="C139" s="15"/>
    </row>
    <row r="140" spans="1:3" ht="30">
      <c r="A140" s="84" t="s">
        <v>222</v>
      </c>
      <c r="B140" s="103" t="s">
        <v>223</v>
      </c>
      <c r="C140" s="104" t="e">
        <f>#REF!</f>
        <v>#REF!</v>
      </c>
    </row>
    <row r="141" spans="1:3" ht="22.7" customHeight="1" thickBot="1">
      <c r="A141" s="72" t="s">
        <v>224</v>
      </c>
      <c r="B141" s="121" t="s">
        <v>225</v>
      </c>
      <c r="C141" s="121"/>
    </row>
    <row r="142" spans="1:3" ht="13.5" thickBot="1">
      <c r="A142" s="105"/>
      <c r="B142" s="106" t="s">
        <v>226</v>
      </c>
      <c r="C142" s="107"/>
    </row>
    <row r="143" spans="1:3">
      <c r="A143" s="105"/>
      <c r="B143" s="108">
        <v>2020</v>
      </c>
      <c r="C143" s="109" t="e">
        <f>#REF!</f>
        <v>#REF!</v>
      </c>
    </row>
    <row r="144" spans="1:3">
      <c r="A144" s="105"/>
      <c r="B144" s="110">
        <f>B143+1</f>
        <v>2021</v>
      </c>
      <c r="C144" s="111" t="e">
        <f>#REF!</f>
        <v>#REF!</v>
      </c>
    </row>
    <row r="145" spans="1:3">
      <c r="A145" s="105"/>
      <c r="B145" s="110">
        <f t="shared" ref="B145:B208" si="0">B144+1</f>
        <v>2022</v>
      </c>
      <c r="C145" s="111" t="e">
        <f>#REF!</f>
        <v>#REF!</v>
      </c>
    </row>
    <row r="146" spans="1:3" ht="13.5" thickBot="1">
      <c r="A146" s="105"/>
      <c r="B146" s="112">
        <f t="shared" si="0"/>
        <v>2023</v>
      </c>
      <c r="C146" s="113" t="e">
        <f>#REF!</f>
        <v>#REF!</v>
      </c>
    </row>
    <row r="147" spans="1:3">
      <c r="A147" s="105"/>
      <c r="B147" s="114">
        <f t="shared" si="0"/>
        <v>2024</v>
      </c>
      <c r="C147" s="115" t="e">
        <f>#REF!</f>
        <v>#REF!</v>
      </c>
    </row>
    <row r="148" spans="1:3">
      <c r="A148" s="105"/>
      <c r="B148" s="110">
        <f t="shared" si="0"/>
        <v>2025</v>
      </c>
      <c r="C148" s="111" t="e">
        <f>#REF!</f>
        <v>#REF!</v>
      </c>
    </row>
    <row r="149" spans="1:3" hidden="1">
      <c r="A149" s="105"/>
      <c r="B149" s="110">
        <f t="shared" si="0"/>
        <v>2026</v>
      </c>
      <c r="C149" s="111" t="e">
        <f>#REF!</f>
        <v>#REF!</v>
      </c>
    </row>
    <row r="150" spans="1:3" hidden="1">
      <c r="A150" s="105"/>
      <c r="B150" s="110">
        <f t="shared" si="0"/>
        <v>2027</v>
      </c>
      <c r="C150" s="111" t="e">
        <f>#REF!</f>
        <v>#REF!</v>
      </c>
    </row>
    <row r="151" spans="1:3" hidden="1">
      <c r="A151" s="105"/>
      <c r="B151" s="110">
        <f t="shared" si="0"/>
        <v>2028</v>
      </c>
      <c r="C151" s="111" t="e">
        <f>#REF!</f>
        <v>#REF!</v>
      </c>
    </row>
    <row r="152" spans="1:3" hidden="1">
      <c r="A152" s="105"/>
      <c r="B152" s="110">
        <f t="shared" si="0"/>
        <v>2029</v>
      </c>
      <c r="C152" s="111" t="e">
        <f>#REF!</f>
        <v>#REF!</v>
      </c>
    </row>
    <row r="153" spans="1:3" hidden="1">
      <c r="A153" s="105"/>
      <c r="B153" s="110">
        <f t="shared" si="0"/>
        <v>2030</v>
      </c>
      <c r="C153" s="111" t="e">
        <f>#REF!</f>
        <v>#REF!</v>
      </c>
    </row>
    <row r="154" spans="1:3" hidden="1">
      <c r="A154" s="105"/>
      <c r="B154" s="110">
        <f t="shared" si="0"/>
        <v>2031</v>
      </c>
      <c r="C154" s="111" t="e">
        <f>#REF!</f>
        <v>#REF!</v>
      </c>
    </row>
    <row r="155" spans="1:3" hidden="1">
      <c r="A155" s="89"/>
      <c r="B155" s="110">
        <f t="shared" si="0"/>
        <v>2032</v>
      </c>
      <c r="C155" s="111" t="e">
        <f>#REF!</f>
        <v>#REF!</v>
      </c>
    </row>
    <row r="156" spans="1:3" hidden="1">
      <c r="A156" s="89"/>
      <c r="B156" s="110">
        <f t="shared" si="0"/>
        <v>2033</v>
      </c>
      <c r="C156" s="111" t="e">
        <f>#REF!</f>
        <v>#REF!</v>
      </c>
    </row>
    <row r="157" spans="1:3" hidden="1">
      <c r="B157" s="110">
        <f t="shared" si="0"/>
        <v>2034</v>
      </c>
      <c r="C157" s="111" t="e">
        <f>#REF!</f>
        <v>#REF!</v>
      </c>
    </row>
    <row r="158" spans="1:3" hidden="1">
      <c r="B158" s="110">
        <f t="shared" si="0"/>
        <v>2035</v>
      </c>
      <c r="C158" s="111" t="e">
        <f>#REF!</f>
        <v>#REF!</v>
      </c>
    </row>
    <row r="159" spans="1:3" hidden="1">
      <c r="B159" s="110">
        <f t="shared" si="0"/>
        <v>2036</v>
      </c>
      <c r="C159" s="111" t="e">
        <f>#REF!</f>
        <v>#REF!</v>
      </c>
    </row>
    <row r="160" spans="1:3" hidden="1">
      <c r="B160" s="110">
        <f t="shared" si="0"/>
        <v>2037</v>
      </c>
      <c r="C160" s="111" t="e">
        <f>#REF!</f>
        <v>#REF!</v>
      </c>
    </row>
    <row r="161" spans="2:3" hidden="1">
      <c r="B161" s="110">
        <f t="shared" si="0"/>
        <v>2038</v>
      </c>
      <c r="C161" s="111" t="e">
        <f>#REF!</f>
        <v>#REF!</v>
      </c>
    </row>
    <row r="162" spans="2:3" hidden="1">
      <c r="B162" s="110">
        <f t="shared" si="0"/>
        <v>2039</v>
      </c>
      <c r="C162" s="111" t="e">
        <f>#REF!</f>
        <v>#REF!</v>
      </c>
    </row>
    <row r="163" spans="2:3" hidden="1">
      <c r="B163" s="110">
        <f t="shared" si="0"/>
        <v>2040</v>
      </c>
      <c r="C163" s="111" t="e">
        <f>#REF!</f>
        <v>#REF!</v>
      </c>
    </row>
    <row r="164" spans="2:3" hidden="1">
      <c r="B164" s="110">
        <f t="shared" si="0"/>
        <v>2041</v>
      </c>
      <c r="C164" s="111" t="e">
        <f>#REF!</f>
        <v>#REF!</v>
      </c>
    </row>
    <row r="165" spans="2:3" hidden="1">
      <c r="B165" s="110">
        <f t="shared" si="0"/>
        <v>2042</v>
      </c>
      <c r="C165" s="111" t="e">
        <f>#REF!</f>
        <v>#REF!</v>
      </c>
    </row>
    <row r="166" spans="2:3" hidden="1">
      <c r="B166" s="110">
        <f t="shared" si="0"/>
        <v>2043</v>
      </c>
      <c r="C166" s="111" t="e">
        <f>#REF!</f>
        <v>#REF!</v>
      </c>
    </row>
    <row r="167" spans="2:3" hidden="1">
      <c r="B167" s="110">
        <f t="shared" si="0"/>
        <v>2044</v>
      </c>
      <c r="C167" s="111" t="e">
        <f>#REF!</f>
        <v>#REF!</v>
      </c>
    </row>
    <row r="168" spans="2:3" hidden="1">
      <c r="B168" s="110">
        <f t="shared" si="0"/>
        <v>2045</v>
      </c>
      <c r="C168" s="111" t="e">
        <f>#REF!</f>
        <v>#REF!</v>
      </c>
    </row>
    <row r="169" spans="2:3" hidden="1">
      <c r="B169" s="110">
        <f t="shared" si="0"/>
        <v>2046</v>
      </c>
      <c r="C169" s="111" t="e">
        <f>#REF!</f>
        <v>#REF!</v>
      </c>
    </row>
    <row r="170" spans="2:3" hidden="1">
      <c r="B170" s="110">
        <f t="shared" si="0"/>
        <v>2047</v>
      </c>
      <c r="C170" s="111" t="e">
        <f>#REF!</f>
        <v>#REF!</v>
      </c>
    </row>
    <row r="171" spans="2:3" hidden="1">
      <c r="B171" s="110">
        <f t="shared" si="0"/>
        <v>2048</v>
      </c>
      <c r="C171" s="111" t="e">
        <f>#REF!</f>
        <v>#REF!</v>
      </c>
    </row>
    <row r="172" spans="2:3" hidden="1">
      <c r="B172" s="110">
        <f t="shared" si="0"/>
        <v>2049</v>
      </c>
      <c r="C172" s="111" t="e">
        <f>#REF!</f>
        <v>#REF!</v>
      </c>
    </row>
    <row r="173" spans="2:3" hidden="1">
      <c r="B173" s="110">
        <f t="shared" si="0"/>
        <v>2050</v>
      </c>
      <c r="C173" s="111" t="e">
        <f>#REF!</f>
        <v>#REF!</v>
      </c>
    </row>
    <row r="174" spans="2:3" hidden="1">
      <c r="B174" s="110">
        <f t="shared" si="0"/>
        <v>2051</v>
      </c>
      <c r="C174" s="111" t="e">
        <f>#REF!</f>
        <v>#REF!</v>
      </c>
    </row>
    <row r="175" spans="2:3" hidden="1">
      <c r="B175" s="110">
        <f t="shared" si="0"/>
        <v>2052</v>
      </c>
      <c r="C175" s="111" t="e">
        <f>#REF!</f>
        <v>#REF!</v>
      </c>
    </row>
    <row r="176" spans="2:3" hidden="1">
      <c r="B176" s="110">
        <f t="shared" si="0"/>
        <v>2053</v>
      </c>
      <c r="C176" s="111" t="e">
        <f>#REF!</f>
        <v>#REF!</v>
      </c>
    </row>
    <row r="177" spans="2:3" hidden="1">
      <c r="B177" s="110">
        <f t="shared" si="0"/>
        <v>2054</v>
      </c>
      <c r="C177" s="111" t="e">
        <f>#REF!</f>
        <v>#REF!</v>
      </c>
    </row>
    <row r="178" spans="2:3" hidden="1">
      <c r="B178" s="110">
        <f t="shared" si="0"/>
        <v>2055</v>
      </c>
      <c r="C178" s="111" t="e">
        <f>#REF!</f>
        <v>#REF!</v>
      </c>
    </row>
    <row r="179" spans="2:3" hidden="1">
      <c r="B179" s="110">
        <f t="shared" si="0"/>
        <v>2056</v>
      </c>
      <c r="C179" s="111" t="e">
        <f>#REF!</f>
        <v>#REF!</v>
      </c>
    </row>
    <row r="180" spans="2:3" hidden="1">
      <c r="B180" s="110">
        <f t="shared" si="0"/>
        <v>2057</v>
      </c>
      <c r="C180" s="111" t="e">
        <f>#REF!</f>
        <v>#REF!</v>
      </c>
    </row>
    <row r="181" spans="2:3" hidden="1">
      <c r="B181" s="110">
        <f t="shared" si="0"/>
        <v>2058</v>
      </c>
      <c r="C181" s="111" t="e">
        <f>#REF!</f>
        <v>#REF!</v>
      </c>
    </row>
    <row r="182" spans="2:3" hidden="1">
      <c r="B182" s="110">
        <f t="shared" si="0"/>
        <v>2059</v>
      </c>
      <c r="C182" s="111" t="e">
        <f>#REF!</f>
        <v>#REF!</v>
      </c>
    </row>
    <row r="183" spans="2:3" hidden="1">
      <c r="B183" s="110">
        <f t="shared" si="0"/>
        <v>2060</v>
      </c>
      <c r="C183" s="111" t="e">
        <f>#REF!</f>
        <v>#REF!</v>
      </c>
    </row>
    <row r="184" spans="2:3" hidden="1">
      <c r="B184" s="110">
        <f t="shared" si="0"/>
        <v>2061</v>
      </c>
      <c r="C184" s="111" t="e">
        <f>#REF!</f>
        <v>#REF!</v>
      </c>
    </row>
    <row r="185" spans="2:3" hidden="1">
      <c r="B185" s="110">
        <f t="shared" si="0"/>
        <v>2062</v>
      </c>
      <c r="C185" s="111" t="e">
        <f>#REF!</f>
        <v>#REF!</v>
      </c>
    </row>
    <row r="186" spans="2:3" hidden="1">
      <c r="B186" s="110">
        <f t="shared" si="0"/>
        <v>2063</v>
      </c>
      <c r="C186" s="111" t="e">
        <f>#REF!</f>
        <v>#REF!</v>
      </c>
    </row>
    <row r="187" spans="2:3" hidden="1">
      <c r="B187" s="110">
        <f t="shared" si="0"/>
        <v>2064</v>
      </c>
      <c r="C187" s="111" t="e">
        <f>#REF!</f>
        <v>#REF!</v>
      </c>
    </row>
    <row r="188" spans="2:3" hidden="1">
      <c r="B188" s="110">
        <f t="shared" si="0"/>
        <v>2065</v>
      </c>
      <c r="C188" s="111" t="e">
        <f>#REF!</f>
        <v>#REF!</v>
      </c>
    </row>
    <row r="189" spans="2:3" hidden="1">
      <c r="B189" s="110">
        <f t="shared" si="0"/>
        <v>2066</v>
      </c>
      <c r="C189" s="111" t="e">
        <f>#REF!</f>
        <v>#REF!</v>
      </c>
    </row>
    <row r="190" spans="2:3" hidden="1">
      <c r="B190" s="110">
        <f t="shared" si="0"/>
        <v>2067</v>
      </c>
      <c r="C190" s="111" t="e">
        <f>#REF!</f>
        <v>#REF!</v>
      </c>
    </row>
    <row r="191" spans="2:3" hidden="1">
      <c r="B191" s="110">
        <f t="shared" si="0"/>
        <v>2068</v>
      </c>
      <c r="C191" s="111" t="e">
        <f>#REF!</f>
        <v>#REF!</v>
      </c>
    </row>
    <row r="192" spans="2:3" hidden="1">
      <c r="B192" s="110">
        <f t="shared" si="0"/>
        <v>2069</v>
      </c>
      <c r="C192" s="111" t="e">
        <f>#REF!</f>
        <v>#REF!</v>
      </c>
    </row>
    <row r="193" spans="2:3" hidden="1">
      <c r="B193" s="110">
        <f t="shared" si="0"/>
        <v>2070</v>
      </c>
      <c r="C193" s="111" t="e">
        <f>#REF!</f>
        <v>#REF!</v>
      </c>
    </row>
    <row r="194" spans="2:3" hidden="1">
      <c r="B194" s="110">
        <f t="shared" si="0"/>
        <v>2071</v>
      </c>
      <c r="C194" s="111" t="e">
        <f>#REF!</f>
        <v>#REF!</v>
      </c>
    </row>
    <row r="195" spans="2:3" hidden="1">
      <c r="B195" s="110">
        <f t="shared" si="0"/>
        <v>2072</v>
      </c>
      <c r="C195" s="111" t="e">
        <f>#REF!</f>
        <v>#REF!</v>
      </c>
    </row>
    <row r="196" spans="2:3" hidden="1">
      <c r="B196" s="110">
        <f t="shared" si="0"/>
        <v>2073</v>
      </c>
      <c r="C196" s="111" t="e">
        <f>#REF!</f>
        <v>#REF!</v>
      </c>
    </row>
    <row r="197" spans="2:3" hidden="1">
      <c r="B197" s="110">
        <f t="shared" si="0"/>
        <v>2074</v>
      </c>
      <c r="C197" s="111" t="e">
        <f>#REF!</f>
        <v>#REF!</v>
      </c>
    </row>
    <row r="198" spans="2:3" hidden="1">
      <c r="B198" s="110">
        <f t="shared" si="0"/>
        <v>2075</v>
      </c>
      <c r="C198" s="111" t="e">
        <f>#REF!</f>
        <v>#REF!</v>
      </c>
    </row>
    <row r="199" spans="2:3" hidden="1">
      <c r="B199" s="110">
        <f t="shared" si="0"/>
        <v>2076</v>
      </c>
      <c r="C199" s="111" t="e">
        <f>#REF!</f>
        <v>#REF!</v>
      </c>
    </row>
    <row r="200" spans="2:3" hidden="1">
      <c r="B200" s="110">
        <f t="shared" si="0"/>
        <v>2077</v>
      </c>
      <c r="C200" s="111" t="e">
        <f>#REF!</f>
        <v>#REF!</v>
      </c>
    </row>
    <row r="201" spans="2:3" hidden="1">
      <c r="B201" s="110">
        <f t="shared" si="0"/>
        <v>2078</v>
      </c>
      <c r="C201" s="111" t="e">
        <f>#REF!</f>
        <v>#REF!</v>
      </c>
    </row>
    <row r="202" spans="2:3" hidden="1">
      <c r="B202" s="110">
        <f t="shared" si="0"/>
        <v>2079</v>
      </c>
      <c r="C202" s="111" t="e">
        <f>#REF!</f>
        <v>#REF!</v>
      </c>
    </row>
    <row r="203" spans="2:3" hidden="1">
      <c r="B203" s="110">
        <f t="shared" si="0"/>
        <v>2080</v>
      </c>
      <c r="C203" s="111" t="e">
        <f>#REF!</f>
        <v>#REF!</v>
      </c>
    </row>
    <row r="204" spans="2:3" hidden="1">
      <c r="B204" s="110">
        <f t="shared" si="0"/>
        <v>2081</v>
      </c>
      <c r="C204" s="111" t="e">
        <f>#REF!</f>
        <v>#REF!</v>
      </c>
    </row>
    <row r="205" spans="2:3" hidden="1">
      <c r="B205" s="110">
        <f t="shared" si="0"/>
        <v>2082</v>
      </c>
      <c r="C205" s="111" t="e">
        <f>#REF!</f>
        <v>#REF!</v>
      </c>
    </row>
    <row r="206" spans="2:3" hidden="1">
      <c r="B206" s="110">
        <f t="shared" si="0"/>
        <v>2083</v>
      </c>
      <c r="C206" s="111" t="e">
        <f>#REF!</f>
        <v>#REF!</v>
      </c>
    </row>
    <row r="207" spans="2:3" hidden="1">
      <c r="B207" s="110">
        <f t="shared" si="0"/>
        <v>2084</v>
      </c>
      <c r="C207" s="111" t="e">
        <f>#REF!</f>
        <v>#REF!</v>
      </c>
    </row>
    <row r="208" spans="2:3" hidden="1">
      <c r="B208" s="110">
        <f t="shared" si="0"/>
        <v>2085</v>
      </c>
      <c r="C208" s="111" t="e">
        <f>#REF!</f>
        <v>#REF!</v>
      </c>
    </row>
    <row r="209" spans="2:3" hidden="1">
      <c r="B209" s="110">
        <f t="shared" ref="B209:B223" si="1">B208+1</f>
        <v>2086</v>
      </c>
      <c r="C209" s="111" t="e">
        <f>#REF!</f>
        <v>#REF!</v>
      </c>
    </row>
    <row r="210" spans="2:3" hidden="1">
      <c r="B210" s="110">
        <f t="shared" si="1"/>
        <v>2087</v>
      </c>
      <c r="C210" s="111" t="e">
        <f>#REF!</f>
        <v>#REF!</v>
      </c>
    </row>
    <row r="211" spans="2:3" hidden="1">
      <c r="B211" s="110">
        <f t="shared" si="1"/>
        <v>2088</v>
      </c>
      <c r="C211" s="111" t="e">
        <f>#REF!</f>
        <v>#REF!</v>
      </c>
    </row>
    <row r="212" spans="2:3" hidden="1">
      <c r="B212" s="110">
        <f t="shared" si="1"/>
        <v>2089</v>
      </c>
      <c r="C212" s="111" t="e">
        <f>#REF!</f>
        <v>#REF!</v>
      </c>
    </row>
    <row r="213" spans="2:3" hidden="1">
      <c r="B213" s="110">
        <f t="shared" si="1"/>
        <v>2090</v>
      </c>
      <c r="C213" s="111" t="e">
        <f>#REF!</f>
        <v>#REF!</v>
      </c>
    </row>
    <row r="214" spans="2:3" hidden="1">
      <c r="B214" s="110">
        <f t="shared" si="1"/>
        <v>2091</v>
      </c>
      <c r="C214" s="111" t="e">
        <f>#REF!</f>
        <v>#REF!</v>
      </c>
    </row>
    <row r="215" spans="2:3" hidden="1">
      <c r="B215" s="110">
        <f t="shared" si="1"/>
        <v>2092</v>
      </c>
      <c r="C215" s="111" t="e">
        <f>#REF!</f>
        <v>#REF!</v>
      </c>
    </row>
    <row r="216" spans="2:3" hidden="1">
      <c r="B216" s="110">
        <f t="shared" si="1"/>
        <v>2093</v>
      </c>
      <c r="C216" s="111" t="e">
        <f>#REF!</f>
        <v>#REF!</v>
      </c>
    </row>
    <row r="217" spans="2:3" hidden="1">
      <c r="B217" s="110">
        <f t="shared" si="1"/>
        <v>2094</v>
      </c>
      <c r="C217" s="111" t="e">
        <f>#REF!</f>
        <v>#REF!</v>
      </c>
    </row>
    <row r="218" spans="2:3" hidden="1">
      <c r="B218" s="110">
        <f t="shared" si="1"/>
        <v>2095</v>
      </c>
      <c r="C218" s="111" t="e">
        <f>#REF!</f>
        <v>#REF!</v>
      </c>
    </row>
    <row r="219" spans="2:3" hidden="1">
      <c r="B219" s="110">
        <f t="shared" si="1"/>
        <v>2096</v>
      </c>
      <c r="C219" s="111" t="e">
        <f>#REF!</f>
        <v>#REF!</v>
      </c>
    </row>
    <row r="220" spans="2:3" hidden="1">
      <c r="B220" s="110">
        <f t="shared" si="1"/>
        <v>2097</v>
      </c>
      <c r="C220" s="111" t="e">
        <f>#REF!</f>
        <v>#REF!</v>
      </c>
    </row>
    <row r="221" spans="2:3" hidden="1">
      <c r="B221" s="110">
        <f t="shared" si="1"/>
        <v>2098</v>
      </c>
      <c r="C221" s="111" t="e">
        <f>#REF!</f>
        <v>#REF!</v>
      </c>
    </row>
    <row r="222" spans="2:3" hidden="1">
      <c r="B222" s="110">
        <f t="shared" si="1"/>
        <v>2099</v>
      </c>
      <c r="C222" s="111" t="e">
        <f>#REF!</f>
        <v>#REF!</v>
      </c>
    </row>
    <row r="223" spans="2:3" ht="13.5" hidden="1" thickBot="1">
      <c r="B223" s="112">
        <f t="shared" si="1"/>
        <v>2100</v>
      </c>
      <c r="C223" s="113" t="e">
        <f>#REF!</f>
        <v>#REF!</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e">
        <f>#REF!</f>
        <v>#REF!</v>
      </c>
      <c r="C4" s="10" t="e">
        <f>#REF!</f>
        <v>#REF!</v>
      </c>
    </row>
    <row r="5" spans="1:3" ht="38.25">
      <c r="A5" s="8"/>
      <c r="B5" s="9" t="e">
        <f>#REF!</f>
        <v>#REF!</v>
      </c>
      <c r="C5" s="10" t="e">
        <f>#REF!</f>
        <v>#REF!</v>
      </c>
    </row>
    <row r="6" spans="1:3">
      <c r="A6" s="8"/>
      <c r="B6" s="9" t="e">
        <f>IF(#REF!="","",#REF!)</f>
        <v>#REF!</v>
      </c>
      <c r="C6" s="10" t="e">
        <f>IF(#REF!="","",#REF!)</f>
        <v>#REF!</v>
      </c>
    </row>
    <row r="7" spans="1:3">
      <c r="A7" s="8"/>
      <c r="B7" s="9" t="e">
        <f>#REF!</f>
        <v>#REF!</v>
      </c>
      <c r="C7" s="11" t="e">
        <f>#REF!</f>
        <v>#REF!</v>
      </c>
    </row>
    <row r="8" spans="1:3">
      <c r="A8" s="8"/>
      <c r="B8" s="12" t="e">
        <f>#REF!</f>
        <v>#REF!</v>
      </c>
      <c r="C8" s="13" t="e">
        <f>#REF!</f>
        <v>#REF!</v>
      </c>
    </row>
    <row r="9" spans="1:3">
      <c r="A9" s="8"/>
      <c r="B9" s="9" t="e">
        <f>#REF!</f>
        <v>#REF!</v>
      </c>
      <c r="C9" s="14" t="e">
        <f>#REF!</f>
        <v>#REF!</v>
      </c>
    </row>
    <row r="10" spans="1:3">
      <c r="A10" s="8"/>
      <c r="B10" s="9" t="e">
        <f>#REF!</f>
        <v>#REF!</v>
      </c>
      <c r="C10" s="14" t="e">
        <f>#REF!</f>
        <v>#REF!</v>
      </c>
    </row>
    <row r="11" spans="1:3">
      <c r="A11" s="8"/>
      <c r="B11" s="9" t="e">
        <f>#REF!</f>
        <v>#REF!</v>
      </c>
      <c r="C11" s="14" t="e">
        <f>#REF!</f>
        <v>#REF!</v>
      </c>
    </row>
    <row r="12" spans="1:3">
      <c r="A12" s="8"/>
      <c r="B12" s="9" t="e">
        <f>#REF!</f>
        <v>#REF!</v>
      </c>
      <c r="C12" s="14" t="e">
        <f>#REF!</f>
        <v>#REF!</v>
      </c>
    </row>
    <row r="13" spans="1:3" ht="38.25">
      <c r="A13" s="8"/>
      <c r="B13" s="9" t="e">
        <f>#REF!</f>
        <v>#REF!</v>
      </c>
      <c r="C13" s="15" t="e">
        <f>#REF!</f>
        <v>#REF!</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t="e">
        <f>SUM(C18:C22)</f>
        <v>#REF!</v>
      </c>
    </row>
    <row r="18" spans="1:3" ht="42.75">
      <c r="A18" s="22" t="s">
        <v>8</v>
      </c>
      <c r="B18" s="25" t="s">
        <v>9</v>
      </c>
      <c r="C18" s="26" t="e">
        <f>#REF!</f>
        <v>#REF!</v>
      </c>
    </row>
    <row r="19" spans="1:3" ht="42.75">
      <c r="A19" s="22" t="s">
        <v>10</v>
      </c>
      <c r="B19" s="25" t="s">
        <v>11</v>
      </c>
      <c r="C19" s="26" t="e">
        <f>#REF!</f>
        <v>#REF!</v>
      </c>
    </row>
    <row r="20" spans="1:3" ht="30">
      <c r="A20" s="22" t="s">
        <v>12</v>
      </c>
      <c r="B20" s="25" t="s">
        <v>13</v>
      </c>
      <c r="C20" s="26" t="e">
        <f>#REF!</f>
        <v>#REF!</v>
      </c>
    </row>
    <row r="21" spans="1:3" ht="42.75">
      <c r="A21" s="22" t="s">
        <v>14</v>
      </c>
      <c r="B21" s="25" t="s">
        <v>15</v>
      </c>
      <c r="C21" s="26" t="e">
        <f>#REF!</f>
        <v>#REF!</v>
      </c>
    </row>
    <row r="22" spans="1:3" ht="30">
      <c r="A22" s="22" t="s">
        <v>16</v>
      </c>
      <c r="B22" s="25" t="s">
        <v>17</v>
      </c>
      <c r="C22" s="26" t="e">
        <f>#REF!</f>
        <v>#REF!</v>
      </c>
    </row>
    <row r="23" spans="1:3" ht="43.5" thickBot="1">
      <c r="A23" s="27" t="s">
        <v>18</v>
      </c>
      <c r="B23" s="117" t="s">
        <v>19</v>
      </c>
      <c r="C23" s="28" t="e">
        <f>#REF!</f>
        <v>#REF!</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t="e">
        <f>#REF!</f>
        <v>#REF!</v>
      </c>
    </row>
    <row r="29" spans="1:3" ht="42.75">
      <c r="A29" s="22" t="s">
        <v>10</v>
      </c>
      <c r="B29" s="33" t="s">
        <v>22</v>
      </c>
      <c r="C29" s="34" t="e">
        <f>#REF!</f>
        <v>#REF!</v>
      </c>
    </row>
    <row r="30" spans="1:3" ht="17.25">
      <c r="A30" s="22" t="s">
        <v>12</v>
      </c>
      <c r="B30" s="33" t="s">
        <v>23</v>
      </c>
      <c r="C30" s="35" t="e">
        <f>#REF!</f>
        <v>#REF!</v>
      </c>
    </row>
    <row r="31" spans="1:3" ht="17.25">
      <c r="A31" s="22" t="s">
        <v>14</v>
      </c>
      <c r="B31" s="33" t="s">
        <v>24</v>
      </c>
      <c r="C31" s="35" t="e">
        <f>#REF!</f>
        <v>#REF!</v>
      </c>
    </row>
    <row r="32" spans="1:3" ht="30">
      <c r="A32" s="22" t="s">
        <v>16</v>
      </c>
      <c r="B32" s="36" t="s">
        <v>25</v>
      </c>
      <c r="C32" s="37" t="e">
        <f>#REF!</f>
        <v>#REF!</v>
      </c>
    </row>
    <row r="33" spans="1:3">
      <c r="A33" s="22" t="s">
        <v>18</v>
      </c>
      <c r="B33" s="36" t="s">
        <v>26</v>
      </c>
      <c r="C33" s="38" t="e">
        <f>#REF!</f>
        <v>#REF!</v>
      </c>
    </row>
    <row r="34" spans="1:3" ht="14.25">
      <c r="A34" s="22" t="s">
        <v>27</v>
      </c>
      <c r="B34" s="39" t="s">
        <v>28</v>
      </c>
      <c r="C34" s="40" t="e">
        <f>#REF!</f>
        <v>#REF!</v>
      </c>
    </row>
    <row r="35" spans="1:3" ht="15.75">
      <c r="A35" s="41" t="s">
        <v>29</v>
      </c>
      <c r="B35" s="42" t="s">
        <v>30</v>
      </c>
      <c r="C35" s="40" t="e">
        <f>#REF!</f>
        <v>#REF!</v>
      </c>
    </row>
    <row r="36" spans="1:3" ht="15.75">
      <c r="A36" s="41" t="s">
        <v>31</v>
      </c>
      <c r="B36" s="43" t="s">
        <v>32</v>
      </c>
      <c r="C36" s="40" t="e">
        <f>#REF!</f>
        <v>#REF!</v>
      </c>
    </row>
    <row r="37" spans="1:3" ht="14.25">
      <c r="A37" s="41" t="s">
        <v>33</v>
      </c>
      <c r="B37" s="44" t="s">
        <v>34</v>
      </c>
      <c r="C37" s="40" t="e">
        <f>#REF!</f>
        <v>#REF!</v>
      </c>
    </row>
    <row r="38" spans="1:3" ht="53.25" thickBot="1">
      <c r="A38" s="27" t="s">
        <v>35</v>
      </c>
      <c r="B38" s="45" t="s">
        <v>36</v>
      </c>
      <c r="C38" s="46" t="e">
        <f>#REF!</f>
        <v>#REF!</v>
      </c>
    </row>
    <row r="39" spans="1:3" ht="13.5" thickBot="1">
      <c r="A39" s="47"/>
      <c r="B39" s="48"/>
      <c r="C39" s="49"/>
    </row>
    <row r="40" spans="1:3" ht="30" customHeight="1">
      <c r="A40" s="50" t="s">
        <v>37</v>
      </c>
      <c r="B40" s="119" t="s">
        <v>38</v>
      </c>
      <c r="C40" s="119"/>
    </row>
    <row r="41" spans="1:3" ht="25.5">
      <c r="A41" s="22" t="s">
        <v>39</v>
      </c>
      <c r="B41" s="36" t="s">
        <v>40</v>
      </c>
      <c r="C41" s="51" t="e">
        <f>#REF!</f>
        <v>#REF!</v>
      </c>
    </row>
    <row r="42" spans="1:3" ht="25.5">
      <c r="A42" s="22" t="s">
        <v>41</v>
      </c>
      <c r="B42" s="33" t="s">
        <v>42</v>
      </c>
      <c r="C42" s="51" t="e">
        <f>#REF!</f>
        <v>#REF!</v>
      </c>
    </row>
    <row r="43" spans="1:3" ht="25.5">
      <c r="A43" s="22" t="s">
        <v>43</v>
      </c>
      <c r="B43" s="33" t="s">
        <v>44</v>
      </c>
      <c r="C43" s="51" t="e">
        <f>#REF!</f>
        <v>#REF!</v>
      </c>
    </row>
    <row r="44" spans="1:3" ht="25.5">
      <c r="A44" s="22" t="s">
        <v>45</v>
      </c>
      <c r="B44" s="33" t="s">
        <v>46</v>
      </c>
      <c r="C44" s="52" t="e">
        <f>#REF!</f>
        <v>#REF!</v>
      </c>
    </row>
    <row r="45" spans="1:3" ht="30">
      <c r="A45" s="22" t="s">
        <v>47</v>
      </c>
      <c r="B45" s="33" t="s">
        <v>48</v>
      </c>
      <c r="C45" s="34" t="e">
        <f>#REF!</f>
        <v>#REF!</v>
      </c>
    </row>
    <row r="46" spans="1:3" ht="30">
      <c r="A46" s="22" t="s">
        <v>49</v>
      </c>
      <c r="B46" s="53" t="s">
        <v>50</v>
      </c>
      <c r="C46" s="34" t="e">
        <f>IF(#REF!&gt;0,#REF!,#REF!)</f>
        <v>#REF!</v>
      </c>
    </row>
    <row r="47" spans="1:3" ht="25.5">
      <c r="A47" s="22" t="s">
        <v>51</v>
      </c>
      <c r="B47" s="54" t="s">
        <v>52</v>
      </c>
      <c r="C47" s="34" t="e">
        <f>#REF!</f>
        <v>#REF!</v>
      </c>
    </row>
    <row r="48" spans="1:3" ht="25.5">
      <c r="A48" s="22" t="s">
        <v>53</v>
      </c>
      <c r="B48" s="54" t="s">
        <v>54</v>
      </c>
      <c r="C48" s="34" t="e">
        <f>#REF!</f>
        <v>#REF!</v>
      </c>
    </row>
    <row r="49" spans="1:3" ht="38.25">
      <c r="A49" s="22" t="s">
        <v>55</v>
      </c>
      <c r="B49" s="55" t="s">
        <v>56</v>
      </c>
      <c r="C49" s="34" t="e">
        <f>#REF!</f>
        <v>#REF!</v>
      </c>
    </row>
    <row r="50" spans="1:3" ht="25.5">
      <c r="A50" s="22" t="s">
        <v>57</v>
      </c>
      <c r="B50" s="56" t="s">
        <v>58</v>
      </c>
      <c r="C50" s="34" t="e">
        <f>#REF!</f>
        <v>#REF!</v>
      </c>
    </row>
    <row r="51" spans="1:3" ht="52.5">
      <c r="A51" s="22" t="s">
        <v>59</v>
      </c>
      <c r="B51" s="57" t="s">
        <v>60</v>
      </c>
      <c r="C51" s="34" t="e">
        <f>#REF!</f>
        <v>#REF!</v>
      </c>
    </row>
    <row r="52" spans="1:3" ht="27.75">
      <c r="A52" s="22" t="s">
        <v>61</v>
      </c>
      <c r="B52" s="56" t="s">
        <v>62</v>
      </c>
      <c r="C52" s="34" t="e">
        <f>#REF!</f>
        <v>#REF!</v>
      </c>
    </row>
    <row r="53" spans="1:3" ht="25.5">
      <c r="A53" s="22" t="s">
        <v>63</v>
      </c>
      <c r="B53" s="57" t="s">
        <v>64</v>
      </c>
      <c r="C53" s="35" t="e">
        <f>#REF!</f>
        <v>#REF!</v>
      </c>
    </row>
    <row r="54" spans="1:3">
      <c r="A54" s="22" t="s">
        <v>65</v>
      </c>
      <c r="B54" s="57" t="s">
        <v>66</v>
      </c>
      <c r="C54" s="34" t="e">
        <f>#REF!</f>
        <v>#REF!</v>
      </c>
    </row>
    <row r="55" spans="1:3" ht="15.75">
      <c r="A55" s="22" t="s">
        <v>67</v>
      </c>
      <c r="B55" s="58" t="s">
        <v>68</v>
      </c>
      <c r="C55" s="34" t="e">
        <f>#REF!</f>
        <v>#REF!</v>
      </c>
    </row>
    <row r="56" spans="1:3" ht="30">
      <c r="A56" s="59" t="s">
        <v>69</v>
      </c>
      <c r="B56" s="33" t="s">
        <v>70</v>
      </c>
      <c r="C56" s="34" t="e">
        <f>#REF!</f>
        <v>#REF!</v>
      </c>
    </row>
    <row r="57" spans="1:3" ht="30">
      <c r="A57" s="59" t="s">
        <v>71</v>
      </c>
      <c r="B57" s="58" t="s">
        <v>72</v>
      </c>
      <c r="C57" s="34" t="e">
        <f>#REF!</f>
        <v>#REF!</v>
      </c>
    </row>
    <row r="58" spans="1:3" ht="15.75">
      <c r="A58" s="59" t="s">
        <v>73</v>
      </c>
      <c r="B58" s="60" t="s">
        <v>74</v>
      </c>
      <c r="C58" s="40" t="e">
        <f>#REF!</f>
        <v>#REF!</v>
      </c>
    </row>
    <row r="59" spans="1:3" ht="15.75">
      <c r="A59" s="59" t="s">
        <v>75</v>
      </c>
      <c r="B59" s="60" t="s">
        <v>76</v>
      </c>
      <c r="C59" s="40" t="e">
        <f>#REF!</f>
        <v>#REF!</v>
      </c>
    </row>
    <row r="60" spans="1:3" ht="17.25">
      <c r="A60" s="59" t="s">
        <v>77</v>
      </c>
      <c r="B60" s="58" t="s">
        <v>78</v>
      </c>
      <c r="C60" s="34" t="e">
        <f>#REF!</f>
        <v>#REF!</v>
      </c>
    </row>
    <row r="61" spans="1:3" s="63" customFormat="1" ht="14.25">
      <c r="A61" s="59" t="s">
        <v>79</v>
      </c>
      <c r="B61" s="61" t="s">
        <v>80</v>
      </c>
      <c r="C61" s="62" t="e">
        <f>#REF!</f>
        <v>#REF!</v>
      </c>
    </row>
    <row r="62" spans="1:3" ht="30">
      <c r="A62" s="59" t="s">
        <v>81</v>
      </c>
      <c r="B62" s="64" t="s">
        <v>82</v>
      </c>
      <c r="C62" s="34" t="e">
        <f>#REF!</f>
        <v>#REF!</v>
      </c>
    </row>
    <row r="63" spans="1:3" ht="17.25">
      <c r="A63" s="59" t="s">
        <v>83</v>
      </c>
      <c r="B63" s="53" t="s">
        <v>84</v>
      </c>
      <c r="C63" s="34" t="e">
        <f>#REF!</f>
        <v>#REF!</v>
      </c>
    </row>
    <row r="64" spans="1:3" ht="17.25">
      <c r="A64" s="59" t="s">
        <v>85</v>
      </c>
      <c r="B64" s="58" t="s">
        <v>86</v>
      </c>
      <c r="C64" s="62" t="e">
        <f>#REF!</f>
        <v>#REF!</v>
      </c>
    </row>
    <row r="65" spans="1:3" ht="42.75">
      <c r="A65" s="59" t="s">
        <v>87</v>
      </c>
      <c r="B65" s="33" t="s">
        <v>88</v>
      </c>
      <c r="C65" s="34" t="e">
        <f>#REF!</f>
        <v>#REF!</v>
      </c>
    </row>
    <row r="66" spans="1:3" ht="30">
      <c r="A66" s="59" t="s">
        <v>89</v>
      </c>
      <c r="B66" s="60" t="s">
        <v>90</v>
      </c>
      <c r="C66" s="34" t="e">
        <f>#REF!</f>
        <v>#REF!</v>
      </c>
    </row>
    <row r="67" spans="1:3" ht="30">
      <c r="A67" s="59" t="s">
        <v>91</v>
      </c>
      <c r="B67" s="53" t="s">
        <v>92</v>
      </c>
      <c r="C67" s="34" t="e">
        <f>#REF!</f>
        <v>#REF!</v>
      </c>
    </row>
    <row r="68" spans="1:3" ht="38.25">
      <c r="A68" s="59" t="s">
        <v>93</v>
      </c>
      <c r="B68" s="65" t="s">
        <v>94</v>
      </c>
      <c r="C68" s="52" t="e">
        <f>#REF!</f>
        <v>#REF!</v>
      </c>
    </row>
    <row r="69" spans="1:3" ht="25.5">
      <c r="A69" s="59" t="s">
        <v>95</v>
      </c>
      <c r="B69" s="66" t="s">
        <v>96</v>
      </c>
      <c r="C69" s="67" t="e">
        <f>#REF!</f>
        <v>#REF!</v>
      </c>
    </row>
    <row r="70" spans="1:3" ht="25.5">
      <c r="A70" s="59" t="s">
        <v>97</v>
      </c>
      <c r="B70" s="66" t="s">
        <v>98</v>
      </c>
      <c r="C70" s="62" t="e">
        <f>#REF!</f>
        <v>#REF!</v>
      </c>
    </row>
    <row r="71" spans="1:3" ht="25.5">
      <c r="A71" s="59" t="s">
        <v>99</v>
      </c>
      <c r="B71" s="65" t="s">
        <v>100</v>
      </c>
      <c r="C71" s="68" t="e">
        <f>IF(#REF!&gt;0,#REF!,#REF!)</f>
        <v>#REF!</v>
      </c>
    </row>
    <row r="72" spans="1:3" ht="38.25">
      <c r="A72" s="59" t="s">
        <v>101</v>
      </c>
      <c r="B72" s="65" t="s">
        <v>102</v>
      </c>
      <c r="C72" s="68" t="e">
        <f>IF(#REF!&gt;0,#REF!,#REF!)</f>
        <v>#REF!</v>
      </c>
    </row>
    <row r="73" spans="1:3" ht="30">
      <c r="A73" s="59" t="s">
        <v>103</v>
      </c>
      <c r="B73" s="53" t="s">
        <v>104</v>
      </c>
      <c r="C73" s="34" t="e">
        <f>#REF!</f>
        <v>#REF!</v>
      </c>
    </row>
    <row r="74" spans="1:3" ht="38.25">
      <c r="A74" s="59" t="s">
        <v>105</v>
      </c>
      <c r="B74" s="65" t="s">
        <v>106</v>
      </c>
      <c r="C74" s="52" t="e">
        <f>#REF!</f>
        <v>#REF!</v>
      </c>
    </row>
    <row r="75" spans="1:3" ht="25.5">
      <c r="A75" s="59" t="s">
        <v>107</v>
      </c>
      <c r="B75" s="66" t="s">
        <v>108</v>
      </c>
      <c r="C75" s="67" t="e">
        <f>#REF!</f>
        <v>#REF!</v>
      </c>
    </row>
    <row r="76" spans="1:3" ht="25.5">
      <c r="A76" s="59" t="s">
        <v>109</v>
      </c>
      <c r="B76" s="66" t="s">
        <v>98</v>
      </c>
      <c r="C76" s="62" t="e">
        <f>#REF!</f>
        <v>#REF!</v>
      </c>
    </row>
    <row r="77" spans="1:3" ht="25.5">
      <c r="A77" s="59" t="s">
        <v>110</v>
      </c>
      <c r="B77" s="69" t="s">
        <v>111</v>
      </c>
      <c r="C77" s="68" t="e">
        <f>IF(#REF!&gt;0,#REF!,#REF!)</f>
        <v>#REF!</v>
      </c>
    </row>
    <row r="78" spans="1:3" ht="38.25">
      <c r="A78" s="59" t="s">
        <v>112</v>
      </c>
      <c r="B78" s="69" t="s">
        <v>113</v>
      </c>
      <c r="C78" s="68" t="e">
        <f>IF(#REF!&gt;0,#REF!,#REF!)</f>
        <v>#REF!</v>
      </c>
    </row>
    <row r="79" spans="1:3" ht="17.25">
      <c r="A79" s="59" t="s">
        <v>114</v>
      </c>
      <c r="B79" s="33" t="s">
        <v>115</v>
      </c>
      <c r="C79" s="35" t="e">
        <f>#REF!</f>
        <v>#REF!</v>
      </c>
    </row>
    <row r="80" spans="1:3" ht="30">
      <c r="A80" s="59" t="s">
        <v>116</v>
      </c>
      <c r="B80" s="53" t="s">
        <v>117</v>
      </c>
      <c r="C80" s="70" t="e">
        <f>#REF!</f>
        <v>#REF!</v>
      </c>
    </row>
    <row r="81" spans="1:3" ht="17.25">
      <c r="A81" s="59" t="s">
        <v>118</v>
      </c>
      <c r="B81" s="71" t="s">
        <v>119</v>
      </c>
      <c r="C81" s="35" t="e">
        <f>#REF!</f>
        <v>#REF!</v>
      </c>
    </row>
    <row r="82" spans="1:3" s="63" customFormat="1" ht="18" thickBot="1">
      <c r="A82" s="72" t="s">
        <v>120</v>
      </c>
      <c r="B82" s="73" t="s">
        <v>121</v>
      </c>
      <c r="C82" s="74" t="e">
        <f>#REF!</f>
        <v>#REF!</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t="e">
        <f>#REF!</f>
        <v>#REF!</v>
      </c>
    </row>
    <row r="86" spans="1:3" s="63" customFormat="1" ht="42.75">
      <c r="A86" s="77" t="s">
        <v>126</v>
      </c>
      <c r="B86" s="53" t="s">
        <v>127</v>
      </c>
      <c r="C86" s="78" t="e">
        <f>#REF!</f>
        <v>#REF!</v>
      </c>
    </row>
    <row r="87" spans="1:3" s="63" customFormat="1" ht="14.25">
      <c r="A87" s="77" t="s">
        <v>128</v>
      </c>
      <c r="B87" s="79" t="s">
        <v>129</v>
      </c>
      <c r="C87" s="62" t="e">
        <f>#REF!</f>
        <v>#REF!</v>
      </c>
    </row>
    <row r="88" spans="1:3" s="63" customFormat="1" ht="17.25">
      <c r="A88" s="77" t="s">
        <v>130</v>
      </c>
      <c r="B88" s="33" t="s">
        <v>131</v>
      </c>
      <c r="C88" s="34" t="e">
        <f>#REF!</f>
        <v>#REF!</v>
      </c>
    </row>
    <row r="89" spans="1:3" s="63" customFormat="1" ht="55.5">
      <c r="A89" s="77" t="s">
        <v>132</v>
      </c>
      <c r="B89" s="53" t="s">
        <v>133</v>
      </c>
      <c r="C89" s="80" t="e">
        <f>#REF!</f>
        <v>#REF!</v>
      </c>
    </row>
    <row r="90" spans="1:3" s="63" customFormat="1" ht="14.25">
      <c r="A90" s="77" t="s">
        <v>134</v>
      </c>
      <c r="B90" s="58" t="s">
        <v>80</v>
      </c>
      <c r="C90" s="62" t="e">
        <f>#REF!</f>
        <v>#REF!</v>
      </c>
    </row>
    <row r="91" spans="1:3" s="63" customFormat="1" ht="17.25">
      <c r="A91" s="77" t="s">
        <v>135</v>
      </c>
      <c r="B91" s="33" t="s">
        <v>136</v>
      </c>
      <c r="C91" s="34" t="e">
        <f>#REF!</f>
        <v>#REF!</v>
      </c>
    </row>
    <row r="92" spans="1:3" s="63" customFormat="1" ht="55.5">
      <c r="A92" s="77" t="s">
        <v>137</v>
      </c>
      <c r="B92" s="53" t="s">
        <v>138</v>
      </c>
      <c r="C92" s="80" t="e">
        <f>#REF!</f>
        <v>#REF!</v>
      </c>
    </row>
    <row r="93" spans="1:3" s="63" customFormat="1" ht="27.75" thickBot="1">
      <c r="A93" s="81" t="s">
        <v>139</v>
      </c>
      <c r="B93" s="82" t="s">
        <v>140</v>
      </c>
      <c r="C93" s="83" t="e">
        <f>#REF!</f>
        <v>#REF!</v>
      </c>
    </row>
    <row r="94" spans="1:3" ht="13.5" thickBot="1">
      <c r="A94" s="47"/>
      <c r="B94" s="75"/>
      <c r="C94" s="15"/>
    </row>
    <row r="95" spans="1:3" ht="30" customHeight="1">
      <c r="A95" s="84" t="s">
        <v>141</v>
      </c>
      <c r="B95" s="119" t="s">
        <v>142</v>
      </c>
      <c r="C95" s="119"/>
    </row>
    <row r="96" spans="1:3" ht="30">
      <c r="A96" s="59" t="s">
        <v>143</v>
      </c>
      <c r="B96" s="33" t="s">
        <v>144</v>
      </c>
      <c r="C96" s="34" t="e">
        <f>#REF!</f>
        <v>#REF!</v>
      </c>
    </row>
    <row r="97" spans="1:3" ht="30">
      <c r="A97" s="59" t="s">
        <v>145</v>
      </c>
      <c r="B97" s="58" t="s">
        <v>146</v>
      </c>
      <c r="C97" s="34" t="e">
        <f>#REF!</f>
        <v>#REF!</v>
      </c>
    </row>
    <row r="98" spans="1:3" ht="17.25">
      <c r="A98" s="59" t="s">
        <v>147</v>
      </c>
      <c r="B98" s="58" t="s">
        <v>148</v>
      </c>
      <c r="C98" s="40" t="e">
        <f>#REF!</f>
        <v>#REF!</v>
      </c>
    </row>
    <row r="99" spans="1:3" ht="30">
      <c r="A99" s="59" t="s">
        <v>149</v>
      </c>
      <c r="B99" s="58" t="s">
        <v>150</v>
      </c>
      <c r="C99" s="34" t="e">
        <f>#REF!</f>
        <v>#REF!</v>
      </c>
    </row>
    <row r="100" spans="1:3" ht="31.5">
      <c r="A100" s="59" t="s">
        <v>151</v>
      </c>
      <c r="B100" s="58" t="s">
        <v>152</v>
      </c>
      <c r="C100" s="40" t="e">
        <f>#REF!</f>
        <v>#REF!</v>
      </c>
    </row>
    <row r="101" spans="1:3" ht="30">
      <c r="A101" s="59" t="s">
        <v>153</v>
      </c>
      <c r="B101" s="33" t="s">
        <v>154</v>
      </c>
      <c r="C101" s="34" t="e">
        <f>#REF!</f>
        <v>#REF!</v>
      </c>
    </row>
    <row r="102" spans="1:3" ht="24" customHeight="1">
      <c r="A102" s="59" t="s">
        <v>155</v>
      </c>
      <c r="B102" s="53" t="s">
        <v>156</v>
      </c>
      <c r="C102" s="85" t="e">
        <f>IF(#REF!="да",#REF!,#REF!)</f>
        <v>#REF!</v>
      </c>
    </row>
    <row r="103" spans="1:3" ht="68.25">
      <c r="A103" s="59" t="s">
        <v>157</v>
      </c>
      <c r="B103" s="53" t="s">
        <v>158</v>
      </c>
      <c r="C103" s="34" t="e">
        <f>#REF!</f>
        <v>#REF!</v>
      </c>
    </row>
    <row r="104" spans="1:3" ht="30">
      <c r="A104" s="59" t="s">
        <v>159</v>
      </c>
      <c r="B104" s="58" t="s">
        <v>160</v>
      </c>
      <c r="C104" s="34" t="e">
        <f>#REF!</f>
        <v>#REF!</v>
      </c>
    </row>
    <row r="105" spans="1:3" ht="14.25">
      <c r="A105" s="59" t="s">
        <v>161</v>
      </c>
      <c r="B105" s="53" t="s">
        <v>162</v>
      </c>
      <c r="C105" s="34" t="e">
        <f>#REF!</f>
        <v>#REF!</v>
      </c>
    </row>
    <row r="106" spans="1:3" ht="14.25">
      <c r="A106" s="59" t="s">
        <v>163</v>
      </c>
      <c r="B106" s="58" t="s">
        <v>164</v>
      </c>
      <c r="C106" s="40" t="e">
        <f>#REF!</f>
        <v>#REF!</v>
      </c>
    </row>
    <row r="107" spans="1:3" ht="17.25">
      <c r="A107" s="59" t="s">
        <v>165</v>
      </c>
      <c r="B107" s="33" t="s">
        <v>166</v>
      </c>
      <c r="C107" s="34" t="e">
        <f>#REF!</f>
        <v>#REF!</v>
      </c>
    </row>
    <row r="108" spans="1:3" ht="25.5">
      <c r="A108" s="59" t="s">
        <v>167</v>
      </c>
      <c r="B108" s="53" t="s">
        <v>94</v>
      </c>
      <c r="C108" s="85" t="e">
        <f>#REF!</f>
        <v>#REF!</v>
      </c>
    </row>
    <row r="109" spans="1:3" ht="25.5">
      <c r="A109" s="59" t="s">
        <v>168</v>
      </c>
      <c r="B109" s="53" t="s">
        <v>169</v>
      </c>
      <c r="C109" s="34" t="e">
        <f>#REF!</f>
        <v>#REF!</v>
      </c>
    </row>
    <row r="110" spans="1:3" ht="38.25">
      <c r="A110" s="59" t="s">
        <v>170</v>
      </c>
      <c r="B110" s="53" t="s">
        <v>106</v>
      </c>
      <c r="C110" s="85" t="e">
        <f>#REF!</f>
        <v>#REF!</v>
      </c>
    </row>
    <row r="111" spans="1:3">
      <c r="A111" s="59" t="s">
        <v>171</v>
      </c>
      <c r="B111" s="53" t="s">
        <v>172</v>
      </c>
      <c r="C111" s="34" t="e">
        <f>#REF!</f>
        <v>#REF!</v>
      </c>
    </row>
    <row r="112" spans="1:3">
      <c r="A112" s="59" t="s">
        <v>173</v>
      </c>
      <c r="B112" s="58" t="s">
        <v>174</v>
      </c>
      <c r="C112" s="34" t="e">
        <f>#REF!</f>
        <v>#REF!</v>
      </c>
    </row>
    <row r="113" spans="1:3">
      <c r="A113" s="59" t="s">
        <v>175</v>
      </c>
      <c r="B113" s="58" t="s">
        <v>176</v>
      </c>
      <c r="C113" s="52" t="e">
        <f>#REF!</f>
        <v>#REF!</v>
      </c>
    </row>
    <row r="114" spans="1:3">
      <c r="A114" s="59" t="s">
        <v>177</v>
      </c>
      <c r="B114" s="58" t="s">
        <v>178</v>
      </c>
      <c r="C114" s="52" t="e">
        <f>#REF!</f>
        <v>#REF!</v>
      </c>
    </row>
    <row r="115" spans="1:3" ht="30">
      <c r="A115" s="59" t="s">
        <v>179</v>
      </c>
      <c r="B115" s="33" t="s">
        <v>180</v>
      </c>
      <c r="C115" s="34" t="e">
        <f>#REF!</f>
        <v>#REF!</v>
      </c>
    </row>
    <row r="116" spans="1:3" ht="25.5">
      <c r="A116" s="59" t="s">
        <v>181</v>
      </c>
      <c r="B116" s="53" t="s">
        <v>182</v>
      </c>
      <c r="C116" s="34" t="e">
        <f>#REF!</f>
        <v>#REF!</v>
      </c>
    </row>
    <row r="117" spans="1:3" ht="42.75">
      <c r="A117" s="59" t="s">
        <v>183</v>
      </c>
      <c r="B117" s="53" t="s">
        <v>184</v>
      </c>
      <c r="C117" s="34" t="e">
        <f>#REF!</f>
        <v>#REF!</v>
      </c>
    </row>
    <row r="118" spans="1:3" ht="30">
      <c r="A118" s="59" t="s">
        <v>185</v>
      </c>
      <c r="B118" s="39" t="s">
        <v>186</v>
      </c>
      <c r="C118" s="34" t="e">
        <f>#REF!</f>
        <v>#REF!</v>
      </c>
    </row>
    <row r="119" spans="1:3" ht="42.75">
      <c r="A119" s="59" t="s">
        <v>187</v>
      </c>
      <c r="B119" s="86" t="s">
        <v>188</v>
      </c>
      <c r="C119" s="34" t="e">
        <f>#REF!</f>
        <v>#REF!</v>
      </c>
    </row>
    <row r="120" spans="1:3" ht="30">
      <c r="A120" s="59" t="s">
        <v>189</v>
      </c>
      <c r="B120" s="87" t="s">
        <v>190</v>
      </c>
      <c r="C120" s="34" t="e">
        <f>#REF!</f>
        <v>#REF!</v>
      </c>
    </row>
    <row r="121" spans="1:3" ht="14.25">
      <c r="A121" s="59" t="s">
        <v>191</v>
      </c>
      <c r="B121" s="56" t="s">
        <v>192</v>
      </c>
      <c r="C121" s="34" t="e">
        <f>#REF!</f>
        <v>#REF!</v>
      </c>
    </row>
    <row r="122" spans="1:3" ht="28.5" thickBot="1">
      <c r="A122" s="72" t="s">
        <v>193</v>
      </c>
      <c r="B122" s="88" t="s">
        <v>194</v>
      </c>
      <c r="C122" s="83" t="e">
        <f>#REF!</f>
        <v>#REF!</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t="e">
        <f>#REF!</f>
        <v>#REF!</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t="e">
        <f>#REF!</f>
        <v>#REF!</v>
      </c>
    </row>
    <row r="136" spans="1:3" ht="14.25">
      <c r="A136" s="59" t="s">
        <v>216</v>
      </c>
      <c r="B136" s="101" t="s">
        <v>217</v>
      </c>
      <c r="C136" s="34" t="e">
        <f>#REF!</f>
        <v>#REF!</v>
      </c>
    </row>
    <row r="137" spans="1:3" ht="17.25">
      <c r="A137" s="59" t="s">
        <v>218</v>
      </c>
      <c r="B137" s="101" t="s">
        <v>219</v>
      </c>
      <c r="C137" s="34" t="e">
        <f>#REF!</f>
        <v>#REF!</v>
      </c>
    </row>
    <row r="138" spans="1:3" ht="15" thickBot="1">
      <c r="A138" s="72" t="s">
        <v>220</v>
      </c>
      <c r="B138" s="102" t="s">
        <v>221</v>
      </c>
      <c r="C138" s="46" t="e">
        <f>#REF!</f>
        <v>#REF!</v>
      </c>
    </row>
    <row r="139" spans="1:3" s="89" customFormat="1" ht="13.5" thickBot="1">
      <c r="A139" s="47"/>
      <c r="B139" s="75"/>
      <c r="C139" s="15"/>
    </row>
    <row r="140" spans="1:3" ht="30">
      <c r="A140" s="84" t="s">
        <v>222</v>
      </c>
      <c r="B140" s="103" t="s">
        <v>223</v>
      </c>
      <c r="C140" s="104" t="e">
        <f>#REF!</f>
        <v>#REF!</v>
      </c>
    </row>
    <row r="141" spans="1:3" ht="22.7" customHeight="1" thickBot="1">
      <c r="A141" s="72" t="s">
        <v>224</v>
      </c>
      <c r="B141" s="121" t="s">
        <v>225</v>
      </c>
      <c r="C141" s="121"/>
    </row>
    <row r="142" spans="1:3" ht="13.5" thickBot="1">
      <c r="A142" s="105"/>
      <c r="B142" s="106" t="s">
        <v>226</v>
      </c>
      <c r="C142" s="107"/>
    </row>
    <row r="143" spans="1:3">
      <c r="A143" s="105"/>
      <c r="B143" s="108">
        <v>2020</v>
      </c>
      <c r="C143" s="109" t="e">
        <f>#REF!</f>
        <v>#REF!</v>
      </c>
    </row>
    <row r="144" spans="1:3">
      <c r="A144" s="105"/>
      <c r="B144" s="110">
        <f>B143+1</f>
        <v>2021</v>
      </c>
      <c r="C144" s="111" t="e">
        <f>#REF!</f>
        <v>#REF!</v>
      </c>
    </row>
    <row r="145" spans="1:3">
      <c r="A145" s="105"/>
      <c r="B145" s="110">
        <f t="shared" ref="B145:B208" si="0">B144+1</f>
        <v>2022</v>
      </c>
      <c r="C145" s="111" t="e">
        <f>#REF!</f>
        <v>#REF!</v>
      </c>
    </row>
    <row r="146" spans="1:3" ht="13.5" thickBot="1">
      <c r="A146" s="105"/>
      <c r="B146" s="112">
        <f t="shared" si="0"/>
        <v>2023</v>
      </c>
      <c r="C146" s="113" t="e">
        <f>#REF!</f>
        <v>#REF!</v>
      </c>
    </row>
    <row r="147" spans="1:3">
      <c r="A147" s="105"/>
      <c r="B147" s="114">
        <f t="shared" si="0"/>
        <v>2024</v>
      </c>
      <c r="C147" s="115" t="e">
        <f>#REF!</f>
        <v>#REF!</v>
      </c>
    </row>
    <row r="148" spans="1:3">
      <c r="A148" s="105"/>
      <c r="B148" s="110">
        <f t="shared" si="0"/>
        <v>2025</v>
      </c>
      <c r="C148" s="111" t="e">
        <f>#REF!</f>
        <v>#REF!</v>
      </c>
    </row>
    <row r="149" spans="1:3" hidden="1">
      <c r="A149" s="105"/>
      <c r="B149" s="110">
        <f t="shared" si="0"/>
        <v>2026</v>
      </c>
      <c r="C149" s="111" t="e">
        <f>#REF!</f>
        <v>#REF!</v>
      </c>
    </row>
    <row r="150" spans="1:3" hidden="1">
      <c r="A150" s="105"/>
      <c r="B150" s="110">
        <f t="shared" si="0"/>
        <v>2027</v>
      </c>
      <c r="C150" s="111" t="e">
        <f>#REF!</f>
        <v>#REF!</v>
      </c>
    </row>
    <row r="151" spans="1:3" hidden="1">
      <c r="A151" s="105"/>
      <c r="B151" s="110">
        <f t="shared" si="0"/>
        <v>2028</v>
      </c>
      <c r="C151" s="111" t="e">
        <f>#REF!</f>
        <v>#REF!</v>
      </c>
    </row>
    <row r="152" spans="1:3" hidden="1">
      <c r="A152" s="105"/>
      <c r="B152" s="110">
        <f t="shared" si="0"/>
        <v>2029</v>
      </c>
      <c r="C152" s="111" t="e">
        <f>#REF!</f>
        <v>#REF!</v>
      </c>
    </row>
    <row r="153" spans="1:3" hidden="1">
      <c r="A153" s="105"/>
      <c r="B153" s="110">
        <f t="shared" si="0"/>
        <v>2030</v>
      </c>
      <c r="C153" s="111" t="e">
        <f>#REF!</f>
        <v>#REF!</v>
      </c>
    </row>
    <row r="154" spans="1:3" hidden="1">
      <c r="A154" s="105"/>
      <c r="B154" s="110">
        <f t="shared" si="0"/>
        <v>2031</v>
      </c>
      <c r="C154" s="111" t="e">
        <f>#REF!</f>
        <v>#REF!</v>
      </c>
    </row>
    <row r="155" spans="1:3" hidden="1">
      <c r="A155" s="89"/>
      <c r="B155" s="110">
        <f t="shared" si="0"/>
        <v>2032</v>
      </c>
      <c r="C155" s="111" t="e">
        <f>#REF!</f>
        <v>#REF!</v>
      </c>
    </row>
    <row r="156" spans="1:3" hidden="1">
      <c r="A156" s="89"/>
      <c r="B156" s="110">
        <f t="shared" si="0"/>
        <v>2033</v>
      </c>
      <c r="C156" s="111" t="e">
        <f>#REF!</f>
        <v>#REF!</v>
      </c>
    </row>
    <row r="157" spans="1:3" hidden="1">
      <c r="B157" s="110">
        <f t="shared" si="0"/>
        <v>2034</v>
      </c>
      <c r="C157" s="111" t="e">
        <f>#REF!</f>
        <v>#REF!</v>
      </c>
    </row>
    <row r="158" spans="1:3" hidden="1">
      <c r="B158" s="110">
        <f t="shared" si="0"/>
        <v>2035</v>
      </c>
      <c r="C158" s="111" t="e">
        <f>#REF!</f>
        <v>#REF!</v>
      </c>
    </row>
    <row r="159" spans="1:3" hidden="1">
      <c r="B159" s="110">
        <f t="shared" si="0"/>
        <v>2036</v>
      </c>
      <c r="C159" s="111" t="e">
        <f>#REF!</f>
        <v>#REF!</v>
      </c>
    </row>
    <row r="160" spans="1:3" hidden="1">
      <c r="B160" s="110">
        <f t="shared" si="0"/>
        <v>2037</v>
      </c>
      <c r="C160" s="111" t="e">
        <f>#REF!</f>
        <v>#REF!</v>
      </c>
    </row>
    <row r="161" spans="2:3" hidden="1">
      <c r="B161" s="110">
        <f t="shared" si="0"/>
        <v>2038</v>
      </c>
      <c r="C161" s="111" t="e">
        <f>#REF!</f>
        <v>#REF!</v>
      </c>
    </row>
    <row r="162" spans="2:3" hidden="1">
      <c r="B162" s="110">
        <f t="shared" si="0"/>
        <v>2039</v>
      </c>
      <c r="C162" s="111" t="e">
        <f>#REF!</f>
        <v>#REF!</v>
      </c>
    </row>
    <row r="163" spans="2:3" hidden="1">
      <c r="B163" s="110">
        <f t="shared" si="0"/>
        <v>2040</v>
      </c>
      <c r="C163" s="111" t="e">
        <f>#REF!</f>
        <v>#REF!</v>
      </c>
    </row>
    <row r="164" spans="2:3" hidden="1">
      <c r="B164" s="110">
        <f t="shared" si="0"/>
        <v>2041</v>
      </c>
      <c r="C164" s="111" t="e">
        <f>#REF!</f>
        <v>#REF!</v>
      </c>
    </row>
    <row r="165" spans="2:3" hidden="1">
      <c r="B165" s="110">
        <f t="shared" si="0"/>
        <v>2042</v>
      </c>
      <c r="C165" s="111" t="e">
        <f>#REF!</f>
        <v>#REF!</v>
      </c>
    </row>
    <row r="166" spans="2:3" hidden="1">
      <c r="B166" s="110">
        <f t="shared" si="0"/>
        <v>2043</v>
      </c>
      <c r="C166" s="111" t="e">
        <f>#REF!</f>
        <v>#REF!</v>
      </c>
    </row>
    <row r="167" spans="2:3" hidden="1">
      <c r="B167" s="110">
        <f t="shared" si="0"/>
        <v>2044</v>
      </c>
      <c r="C167" s="111" t="e">
        <f>#REF!</f>
        <v>#REF!</v>
      </c>
    </row>
    <row r="168" spans="2:3" hidden="1">
      <c r="B168" s="110">
        <f t="shared" si="0"/>
        <v>2045</v>
      </c>
      <c r="C168" s="111" t="e">
        <f>#REF!</f>
        <v>#REF!</v>
      </c>
    </row>
    <row r="169" spans="2:3" hidden="1">
      <c r="B169" s="110">
        <f t="shared" si="0"/>
        <v>2046</v>
      </c>
      <c r="C169" s="111" t="e">
        <f>#REF!</f>
        <v>#REF!</v>
      </c>
    </row>
    <row r="170" spans="2:3" hidden="1">
      <c r="B170" s="110">
        <f t="shared" si="0"/>
        <v>2047</v>
      </c>
      <c r="C170" s="111" t="e">
        <f>#REF!</f>
        <v>#REF!</v>
      </c>
    </row>
    <row r="171" spans="2:3" hidden="1">
      <c r="B171" s="110">
        <f t="shared" si="0"/>
        <v>2048</v>
      </c>
      <c r="C171" s="111" t="e">
        <f>#REF!</f>
        <v>#REF!</v>
      </c>
    </row>
    <row r="172" spans="2:3" hidden="1">
      <c r="B172" s="110">
        <f t="shared" si="0"/>
        <v>2049</v>
      </c>
      <c r="C172" s="111" t="e">
        <f>#REF!</f>
        <v>#REF!</v>
      </c>
    </row>
    <row r="173" spans="2:3" hidden="1">
      <c r="B173" s="110">
        <f t="shared" si="0"/>
        <v>2050</v>
      </c>
      <c r="C173" s="111" t="e">
        <f>#REF!</f>
        <v>#REF!</v>
      </c>
    </row>
    <row r="174" spans="2:3" hidden="1">
      <c r="B174" s="110">
        <f t="shared" si="0"/>
        <v>2051</v>
      </c>
      <c r="C174" s="111" t="e">
        <f>#REF!</f>
        <v>#REF!</v>
      </c>
    </row>
    <row r="175" spans="2:3" hidden="1">
      <c r="B175" s="110">
        <f t="shared" si="0"/>
        <v>2052</v>
      </c>
      <c r="C175" s="111" t="e">
        <f>#REF!</f>
        <v>#REF!</v>
      </c>
    </row>
    <row r="176" spans="2:3" hidden="1">
      <c r="B176" s="110">
        <f t="shared" si="0"/>
        <v>2053</v>
      </c>
      <c r="C176" s="111" t="e">
        <f>#REF!</f>
        <v>#REF!</v>
      </c>
    </row>
    <row r="177" spans="2:3" hidden="1">
      <c r="B177" s="110">
        <f t="shared" si="0"/>
        <v>2054</v>
      </c>
      <c r="C177" s="111" t="e">
        <f>#REF!</f>
        <v>#REF!</v>
      </c>
    </row>
    <row r="178" spans="2:3" hidden="1">
      <c r="B178" s="110">
        <f t="shared" si="0"/>
        <v>2055</v>
      </c>
      <c r="C178" s="111" t="e">
        <f>#REF!</f>
        <v>#REF!</v>
      </c>
    </row>
    <row r="179" spans="2:3" hidden="1">
      <c r="B179" s="110">
        <f t="shared" si="0"/>
        <v>2056</v>
      </c>
      <c r="C179" s="111" t="e">
        <f>#REF!</f>
        <v>#REF!</v>
      </c>
    </row>
    <row r="180" spans="2:3" hidden="1">
      <c r="B180" s="110">
        <f t="shared" si="0"/>
        <v>2057</v>
      </c>
      <c r="C180" s="111" t="e">
        <f>#REF!</f>
        <v>#REF!</v>
      </c>
    </row>
    <row r="181" spans="2:3" hidden="1">
      <c r="B181" s="110">
        <f t="shared" si="0"/>
        <v>2058</v>
      </c>
      <c r="C181" s="111" t="e">
        <f>#REF!</f>
        <v>#REF!</v>
      </c>
    </row>
    <row r="182" spans="2:3" hidden="1">
      <c r="B182" s="110">
        <f t="shared" si="0"/>
        <v>2059</v>
      </c>
      <c r="C182" s="111" t="e">
        <f>#REF!</f>
        <v>#REF!</v>
      </c>
    </row>
    <row r="183" spans="2:3" hidden="1">
      <c r="B183" s="110">
        <f t="shared" si="0"/>
        <v>2060</v>
      </c>
      <c r="C183" s="111" t="e">
        <f>#REF!</f>
        <v>#REF!</v>
      </c>
    </row>
    <row r="184" spans="2:3" hidden="1">
      <c r="B184" s="110">
        <f t="shared" si="0"/>
        <v>2061</v>
      </c>
      <c r="C184" s="111" t="e">
        <f>#REF!</f>
        <v>#REF!</v>
      </c>
    </row>
    <row r="185" spans="2:3" hidden="1">
      <c r="B185" s="110">
        <f t="shared" si="0"/>
        <v>2062</v>
      </c>
      <c r="C185" s="111" t="e">
        <f>#REF!</f>
        <v>#REF!</v>
      </c>
    </row>
    <row r="186" spans="2:3" hidden="1">
      <c r="B186" s="110">
        <f t="shared" si="0"/>
        <v>2063</v>
      </c>
      <c r="C186" s="111" t="e">
        <f>#REF!</f>
        <v>#REF!</v>
      </c>
    </row>
    <row r="187" spans="2:3" hidden="1">
      <c r="B187" s="110">
        <f t="shared" si="0"/>
        <v>2064</v>
      </c>
      <c r="C187" s="111" t="e">
        <f>#REF!</f>
        <v>#REF!</v>
      </c>
    </row>
    <row r="188" spans="2:3" hidden="1">
      <c r="B188" s="110">
        <f t="shared" si="0"/>
        <v>2065</v>
      </c>
      <c r="C188" s="111" t="e">
        <f>#REF!</f>
        <v>#REF!</v>
      </c>
    </row>
    <row r="189" spans="2:3" hidden="1">
      <c r="B189" s="110">
        <f t="shared" si="0"/>
        <v>2066</v>
      </c>
      <c r="C189" s="111" t="e">
        <f>#REF!</f>
        <v>#REF!</v>
      </c>
    </row>
    <row r="190" spans="2:3" hidden="1">
      <c r="B190" s="110">
        <f t="shared" si="0"/>
        <v>2067</v>
      </c>
      <c r="C190" s="111" t="e">
        <f>#REF!</f>
        <v>#REF!</v>
      </c>
    </row>
    <row r="191" spans="2:3" hidden="1">
      <c r="B191" s="110">
        <f t="shared" si="0"/>
        <v>2068</v>
      </c>
      <c r="C191" s="111" t="e">
        <f>#REF!</f>
        <v>#REF!</v>
      </c>
    </row>
    <row r="192" spans="2:3" hidden="1">
      <c r="B192" s="110">
        <f t="shared" si="0"/>
        <v>2069</v>
      </c>
      <c r="C192" s="111" t="e">
        <f>#REF!</f>
        <v>#REF!</v>
      </c>
    </row>
    <row r="193" spans="2:3" hidden="1">
      <c r="B193" s="110">
        <f t="shared" si="0"/>
        <v>2070</v>
      </c>
      <c r="C193" s="111" t="e">
        <f>#REF!</f>
        <v>#REF!</v>
      </c>
    </row>
    <row r="194" spans="2:3" hidden="1">
      <c r="B194" s="110">
        <f t="shared" si="0"/>
        <v>2071</v>
      </c>
      <c r="C194" s="111" t="e">
        <f>#REF!</f>
        <v>#REF!</v>
      </c>
    </row>
    <row r="195" spans="2:3" hidden="1">
      <c r="B195" s="110">
        <f t="shared" si="0"/>
        <v>2072</v>
      </c>
      <c r="C195" s="111" t="e">
        <f>#REF!</f>
        <v>#REF!</v>
      </c>
    </row>
    <row r="196" spans="2:3" hidden="1">
      <c r="B196" s="110">
        <f t="shared" si="0"/>
        <v>2073</v>
      </c>
      <c r="C196" s="111" t="e">
        <f>#REF!</f>
        <v>#REF!</v>
      </c>
    </row>
    <row r="197" spans="2:3" hidden="1">
      <c r="B197" s="110">
        <f t="shared" si="0"/>
        <v>2074</v>
      </c>
      <c r="C197" s="111" t="e">
        <f>#REF!</f>
        <v>#REF!</v>
      </c>
    </row>
    <row r="198" spans="2:3" hidden="1">
      <c r="B198" s="110">
        <f t="shared" si="0"/>
        <v>2075</v>
      </c>
      <c r="C198" s="111" t="e">
        <f>#REF!</f>
        <v>#REF!</v>
      </c>
    </row>
    <row r="199" spans="2:3" hidden="1">
      <c r="B199" s="110">
        <f t="shared" si="0"/>
        <v>2076</v>
      </c>
      <c r="C199" s="111" t="e">
        <f>#REF!</f>
        <v>#REF!</v>
      </c>
    </row>
    <row r="200" spans="2:3" hidden="1">
      <c r="B200" s="110">
        <f t="shared" si="0"/>
        <v>2077</v>
      </c>
      <c r="C200" s="111" t="e">
        <f>#REF!</f>
        <v>#REF!</v>
      </c>
    </row>
    <row r="201" spans="2:3" hidden="1">
      <c r="B201" s="110">
        <f t="shared" si="0"/>
        <v>2078</v>
      </c>
      <c r="C201" s="111" t="e">
        <f>#REF!</f>
        <v>#REF!</v>
      </c>
    </row>
    <row r="202" spans="2:3" hidden="1">
      <c r="B202" s="110">
        <f t="shared" si="0"/>
        <v>2079</v>
      </c>
      <c r="C202" s="111" t="e">
        <f>#REF!</f>
        <v>#REF!</v>
      </c>
    </row>
    <row r="203" spans="2:3" hidden="1">
      <c r="B203" s="110">
        <f t="shared" si="0"/>
        <v>2080</v>
      </c>
      <c r="C203" s="111" t="e">
        <f>#REF!</f>
        <v>#REF!</v>
      </c>
    </row>
    <row r="204" spans="2:3" hidden="1">
      <c r="B204" s="110">
        <f t="shared" si="0"/>
        <v>2081</v>
      </c>
      <c r="C204" s="111" t="e">
        <f>#REF!</f>
        <v>#REF!</v>
      </c>
    </row>
    <row r="205" spans="2:3" hidden="1">
      <c r="B205" s="110">
        <f t="shared" si="0"/>
        <v>2082</v>
      </c>
      <c r="C205" s="111" t="e">
        <f>#REF!</f>
        <v>#REF!</v>
      </c>
    </row>
    <row r="206" spans="2:3" hidden="1">
      <c r="B206" s="110">
        <f t="shared" si="0"/>
        <v>2083</v>
      </c>
      <c r="C206" s="111" t="e">
        <f>#REF!</f>
        <v>#REF!</v>
      </c>
    </row>
    <row r="207" spans="2:3" hidden="1">
      <c r="B207" s="110">
        <f t="shared" si="0"/>
        <v>2084</v>
      </c>
      <c r="C207" s="111" t="e">
        <f>#REF!</f>
        <v>#REF!</v>
      </c>
    </row>
    <row r="208" spans="2:3" hidden="1">
      <c r="B208" s="110">
        <f t="shared" si="0"/>
        <v>2085</v>
      </c>
      <c r="C208" s="111" t="e">
        <f>#REF!</f>
        <v>#REF!</v>
      </c>
    </row>
    <row r="209" spans="2:3" hidden="1">
      <c r="B209" s="110">
        <f t="shared" ref="B209:B223" si="1">B208+1</f>
        <v>2086</v>
      </c>
      <c r="C209" s="111" t="e">
        <f>#REF!</f>
        <v>#REF!</v>
      </c>
    </row>
    <row r="210" spans="2:3" hidden="1">
      <c r="B210" s="110">
        <f t="shared" si="1"/>
        <v>2087</v>
      </c>
      <c r="C210" s="111" t="e">
        <f>#REF!</f>
        <v>#REF!</v>
      </c>
    </row>
    <row r="211" spans="2:3" hidden="1">
      <c r="B211" s="110">
        <f t="shared" si="1"/>
        <v>2088</v>
      </c>
      <c r="C211" s="111" t="e">
        <f>#REF!</f>
        <v>#REF!</v>
      </c>
    </row>
    <row r="212" spans="2:3" hidden="1">
      <c r="B212" s="110">
        <f t="shared" si="1"/>
        <v>2089</v>
      </c>
      <c r="C212" s="111" t="e">
        <f>#REF!</f>
        <v>#REF!</v>
      </c>
    </row>
    <row r="213" spans="2:3" hidden="1">
      <c r="B213" s="110">
        <f t="shared" si="1"/>
        <v>2090</v>
      </c>
      <c r="C213" s="111" t="e">
        <f>#REF!</f>
        <v>#REF!</v>
      </c>
    </row>
    <row r="214" spans="2:3" hidden="1">
      <c r="B214" s="110">
        <f t="shared" si="1"/>
        <v>2091</v>
      </c>
      <c r="C214" s="111" t="e">
        <f>#REF!</f>
        <v>#REF!</v>
      </c>
    </row>
    <row r="215" spans="2:3" hidden="1">
      <c r="B215" s="110">
        <f t="shared" si="1"/>
        <v>2092</v>
      </c>
      <c r="C215" s="111" t="e">
        <f>#REF!</f>
        <v>#REF!</v>
      </c>
    </row>
    <row r="216" spans="2:3" hidden="1">
      <c r="B216" s="110">
        <f t="shared" si="1"/>
        <v>2093</v>
      </c>
      <c r="C216" s="111" t="e">
        <f>#REF!</f>
        <v>#REF!</v>
      </c>
    </row>
    <row r="217" spans="2:3" hidden="1">
      <c r="B217" s="110">
        <f t="shared" si="1"/>
        <v>2094</v>
      </c>
      <c r="C217" s="111" t="e">
        <f>#REF!</f>
        <v>#REF!</v>
      </c>
    </row>
    <row r="218" spans="2:3" hidden="1">
      <c r="B218" s="110">
        <f t="shared" si="1"/>
        <v>2095</v>
      </c>
      <c r="C218" s="111" t="e">
        <f>#REF!</f>
        <v>#REF!</v>
      </c>
    </row>
    <row r="219" spans="2:3" hidden="1">
      <c r="B219" s="110">
        <f t="shared" si="1"/>
        <v>2096</v>
      </c>
      <c r="C219" s="111" t="e">
        <f>#REF!</f>
        <v>#REF!</v>
      </c>
    </row>
    <row r="220" spans="2:3" hidden="1">
      <c r="B220" s="110">
        <f t="shared" si="1"/>
        <v>2097</v>
      </c>
      <c r="C220" s="111" t="e">
        <f>#REF!</f>
        <v>#REF!</v>
      </c>
    </row>
    <row r="221" spans="2:3" hidden="1">
      <c r="B221" s="110">
        <f t="shared" si="1"/>
        <v>2098</v>
      </c>
      <c r="C221" s="111" t="e">
        <f>#REF!</f>
        <v>#REF!</v>
      </c>
    </row>
    <row r="222" spans="2:3" hidden="1">
      <c r="B222" s="110">
        <f t="shared" si="1"/>
        <v>2099</v>
      </c>
      <c r="C222" s="111" t="e">
        <f>#REF!</f>
        <v>#REF!</v>
      </c>
    </row>
    <row r="223" spans="2:3" ht="13.5" hidden="1" thickBot="1">
      <c r="B223" s="112">
        <f t="shared" si="1"/>
        <v>2100</v>
      </c>
      <c r="C223" s="113" t="e">
        <f>#REF!</f>
        <v>#REF!</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[11]И1!D13</f>
        <v>Субъект Российской Федерации</v>
      </c>
      <c r="C4" s="10" t="str">
        <f>[11]И1!E13</f>
        <v>Новосибирская область</v>
      </c>
    </row>
    <row r="5" spans="1:3" ht="38.25">
      <c r="A5" s="8"/>
      <c r="B5" s="9" t="str">
        <f>[11]И1!D14</f>
        <v>Тип муниципального образования (выберите из списка)</v>
      </c>
      <c r="C5" s="10" t="str">
        <f>[11]И1!E14</f>
        <v>село Новоцелинное, Кочковский муниципальный район</v>
      </c>
    </row>
    <row r="6" spans="1:3">
      <c r="A6" s="8"/>
      <c r="B6" s="9" t="str">
        <f>IF([11]И1!E15="","",[11]И1!D15)</f>
        <v/>
      </c>
      <c r="C6" s="10" t="str">
        <f>IF([11]И1!E15="","",[11]И1!E15)</f>
        <v/>
      </c>
    </row>
    <row r="7" spans="1:3">
      <c r="A7" s="8"/>
      <c r="B7" s="9" t="str">
        <f>[11]И1!D16</f>
        <v>Код ОКТМО</v>
      </c>
      <c r="C7" s="11" t="str">
        <f>[11]И1!E16</f>
        <v>50625412101</v>
      </c>
    </row>
    <row r="8" spans="1:3">
      <c r="A8" s="8"/>
      <c r="B8" s="12" t="str">
        <f>[11]И1!D17</f>
        <v>Система теплоснабжения</v>
      </c>
      <c r="C8" s="13">
        <f>[11]И1!E17</f>
        <v>0</v>
      </c>
    </row>
    <row r="9" spans="1:3">
      <c r="A9" s="8"/>
      <c r="B9" s="9" t="str">
        <f>[11]И1!D8</f>
        <v>Период регулирования (i)-й</v>
      </c>
      <c r="C9" s="14">
        <f>[11]И1!E8</f>
        <v>2025</v>
      </c>
    </row>
    <row r="10" spans="1:3">
      <c r="A10" s="8"/>
      <c r="B10" s="9" t="str">
        <f>[11]И1!D9</f>
        <v>Период регулирования (i-1)-й</v>
      </c>
      <c r="C10" s="14">
        <f>[11]И1!E9</f>
        <v>2024</v>
      </c>
    </row>
    <row r="11" spans="1:3">
      <c r="A11" s="8"/>
      <c r="B11" s="9" t="str">
        <f>[11]И1!D10</f>
        <v>Период регулирования (i-2)-й</v>
      </c>
      <c r="C11" s="14">
        <f>[11]И1!E10</f>
        <v>2023</v>
      </c>
    </row>
    <row r="12" spans="1:3">
      <c r="A12" s="8"/>
      <c r="B12" s="9" t="str">
        <f>[11]И1!D11</f>
        <v>Базовый год (б)</v>
      </c>
      <c r="C12" s="14">
        <f>[11]И1!E11</f>
        <v>2019</v>
      </c>
    </row>
    <row r="13" spans="1:3" ht="38.25">
      <c r="A13" s="8"/>
      <c r="B13" s="9" t="str">
        <f>[11]И1!D18</f>
        <v>Вид топлива, использование которого преобладает в системе теплоснабжения</v>
      </c>
      <c r="C13" s="15" t="str">
        <f>[11]С1.1!E13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5669.4461306752337</v>
      </c>
    </row>
    <row r="18" spans="1:3" ht="42.75">
      <c r="A18" s="22" t="s">
        <v>8</v>
      </c>
      <c r="B18" s="25" t="s">
        <v>9</v>
      </c>
      <c r="C18" s="26">
        <f>[11]С1!F12</f>
        <v>1082.2745245322319</v>
      </c>
    </row>
    <row r="19" spans="1:3" ht="42.75">
      <c r="A19" s="22" t="s">
        <v>10</v>
      </c>
      <c r="B19" s="25" t="s">
        <v>11</v>
      </c>
      <c r="C19" s="26">
        <f>[11]С2!F12</f>
        <v>3043.1228747591867</v>
      </c>
    </row>
    <row r="20" spans="1:3" ht="30">
      <c r="A20" s="22" t="s">
        <v>12</v>
      </c>
      <c r="B20" s="25" t="s">
        <v>13</v>
      </c>
      <c r="C20" s="26">
        <f>[11]С3!F12</f>
        <v>910.92503715885755</v>
      </c>
    </row>
    <row r="21" spans="1:3" ht="42.75">
      <c r="A21" s="22" t="s">
        <v>14</v>
      </c>
      <c r="B21" s="25" t="s">
        <v>15</v>
      </c>
      <c r="C21" s="26">
        <f>[11]С4!F12</f>
        <v>521.95808381956044</v>
      </c>
    </row>
    <row r="22" spans="1:3" ht="30">
      <c r="A22" s="22" t="s">
        <v>16</v>
      </c>
      <c r="B22" s="25" t="s">
        <v>17</v>
      </c>
      <c r="C22" s="26">
        <f>[11]С5!F12</f>
        <v>111.16561040539675</v>
      </c>
    </row>
    <row r="23" spans="1:3" ht="43.5" thickBot="1">
      <c r="A23" s="27" t="s">
        <v>18</v>
      </c>
      <c r="B23" s="117" t="s">
        <v>19</v>
      </c>
      <c r="C23" s="28" t="str">
        <f>[11]С6!F12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[11]С1.1!E16</f>
        <v>5100</v>
      </c>
    </row>
    <row r="29" spans="1:3" ht="42.75">
      <c r="A29" s="22" t="s">
        <v>10</v>
      </c>
      <c r="B29" s="33" t="s">
        <v>22</v>
      </c>
      <c r="C29" s="34">
        <f>[11]С1.1!E27</f>
        <v>3904.04</v>
      </c>
    </row>
    <row r="30" spans="1:3" ht="17.25">
      <c r="A30" s="22" t="s">
        <v>12</v>
      </c>
      <c r="B30" s="33" t="s">
        <v>23</v>
      </c>
      <c r="C30" s="35">
        <f>[11]С1.1!E19</f>
        <v>1.4E-2</v>
      </c>
    </row>
    <row r="31" spans="1:3" ht="17.25">
      <c r="A31" s="22" t="s">
        <v>14</v>
      </c>
      <c r="B31" s="33" t="s">
        <v>24</v>
      </c>
      <c r="C31" s="35">
        <f>[11]С1.1!E20</f>
        <v>0.04</v>
      </c>
    </row>
    <row r="32" spans="1:3" ht="30">
      <c r="A32" s="22" t="s">
        <v>16</v>
      </c>
      <c r="B32" s="36" t="s">
        <v>25</v>
      </c>
      <c r="C32" s="37">
        <f>[11]С1!F13</f>
        <v>176.4</v>
      </c>
    </row>
    <row r="33" spans="1:3">
      <c r="A33" s="22" t="s">
        <v>18</v>
      </c>
      <c r="B33" s="36" t="s">
        <v>26</v>
      </c>
      <c r="C33" s="38">
        <f>[11]С1!F16</f>
        <v>7000</v>
      </c>
    </row>
    <row r="34" spans="1:3" ht="14.25">
      <c r="A34" s="22" t="s">
        <v>27</v>
      </c>
      <c r="B34" s="39" t="s">
        <v>28</v>
      </c>
      <c r="C34" s="40">
        <f>[11]С1!F17</f>
        <v>0.72857142857142854</v>
      </c>
    </row>
    <row r="35" spans="1:3" ht="15.75">
      <c r="A35" s="41" t="s">
        <v>29</v>
      </c>
      <c r="B35" s="42" t="s">
        <v>30</v>
      </c>
      <c r="C35" s="40">
        <f>[11]С1!F20</f>
        <v>21.588411179999994</v>
      </c>
    </row>
    <row r="36" spans="1:3" ht="15.75">
      <c r="A36" s="41" t="s">
        <v>31</v>
      </c>
      <c r="B36" s="43" t="s">
        <v>32</v>
      </c>
      <c r="C36" s="40">
        <f>[11]С1!F21</f>
        <v>20.818139999999996</v>
      </c>
    </row>
    <row r="37" spans="1:3" ht="14.25">
      <c r="A37" s="41" t="s">
        <v>33</v>
      </c>
      <c r="B37" s="44" t="s">
        <v>34</v>
      </c>
      <c r="C37" s="40">
        <f>[11]С1!F22</f>
        <v>1.0369999999999999</v>
      </c>
    </row>
    <row r="38" spans="1:3" ht="53.25" thickBot="1">
      <c r="A38" s="27" t="s">
        <v>35</v>
      </c>
      <c r="B38" s="45" t="s">
        <v>36</v>
      </c>
      <c r="C38" s="46">
        <f>[11]С1!F23</f>
        <v>1.0469999999999999</v>
      </c>
    </row>
    <row r="39" spans="1:3" ht="13.5" thickBot="1">
      <c r="A39" s="47"/>
      <c r="B39" s="48"/>
      <c r="C39" s="49"/>
    </row>
    <row r="40" spans="1:3" ht="30" customHeight="1">
      <c r="A40" s="50" t="s">
        <v>37</v>
      </c>
      <c r="B40" s="119" t="s">
        <v>38</v>
      </c>
      <c r="C40" s="119"/>
    </row>
    <row r="41" spans="1:3" ht="25.5">
      <c r="A41" s="22" t="s">
        <v>39</v>
      </c>
      <c r="B41" s="36" t="s">
        <v>40</v>
      </c>
      <c r="C41" s="51" t="str">
        <f>[11]С2.1!E12</f>
        <v>V</v>
      </c>
    </row>
    <row r="42" spans="1:3" ht="25.5">
      <c r="A42" s="22" t="s">
        <v>41</v>
      </c>
      <c r="B42" s="33" t="s">
        <v>42</v>
      </c>
      <c r="C42" s="51" t="str">
        <f>[11]С2.1!E13</f>
        <v>6 и менее баллов</v>
      </c>
    </row>
    <row r="43" spans="1:3" ht="25.5">
      <c r="A43" s="22" t="s">
        <v>43</v>
      </c>
      <c r="B43" s="33" t="s">
        <v>44</v>
      </c>
      <c r="C43" s="51" t="str">
        <f>[11]С2.1!E14</f>
        <v>от 200 до 500</v>
      </c>
    </row>
    <row r="44" spans="1:3" ht="25.5">
      <c r="A44" s="22" t="s">
        <v>45</v>
      </c>
      <c r="B44" s="33" t="s">
        <v>46</v>
      </c>
      <c r="C44" s="52" t="str">
        <f>[11]С2.1!E15</f>
        <v>нет</v>
      </c>
    </row>
    <row r="45" spans="1:3" ht="30">
      <c r="A45" s="22" t="s">
        <v>47</v>
      </c>
      <c r="B45" s="33" t="s">
        <v>48</v>
      </c>
      <c r="C45" s="34">
        <f>[11]С2!F18</f>
        <v>38910.02669467502</v>
      </c>
    </row>
    <row r="46" spans="1:3" ht="30">
      <c r="A46" s="22" t="s">
        <v>49</v>
      </c>
      <c r="B46" s="53" t="s">
        <v>50</v>
      </c>
      <c r="C46" s="34">
        <f>IF([11]С2!F19&gt;0,[11]С2!F19,[11]С2!F20)</f>
        <v>23441.524932855718</v>
      </c>
    </row>
    <row r="47" spans="1:3" ht="25.5">
      <c r="A47" s="22" t="s">
        <v>51</v>
      </c>
      <c r="B47" s="54" t="s">
        <v>52</v>
      </c>
      <c r="C47" s="34">
        <f>[11]С2.1!E19</f>
        <v>-38</v>
      </c>
    </row>
    <row r="48" spans="1:3" ht="25.5">
      <c r="A48" s="22" t="s">
        <v>53</v>
      </c>
      <c r="B48" s="54" t="s">
        <v>54</v>
      </c>
      <c r="C48" s="34" t="str">
        <f>[11]С2.1!E22</f>
        <v>нет</v>
      </c>
    </row>
    <row r="49" spans="1:3" ht="38.25">
      <c r="A49" s="22" t="s">
        <v>55</v>
      </c>
      <c r="B49" s="55" t="s">
        <v>56</v>
      </c>
      <c r="C49" s="34">
        <f>[11]С2.2!E10</f>
        <v>1287</v>
      </c>
    </row>
    <row r="50" spans="1:3" ht="25.5">
      <c r="A50" s="22" t="s">
        <v>57</v>
      </c>
      <c r="B50" s="56" t="s">
        <v>58</v>
      </c>
      <c r="C50" s="34">
        <f>[11]С2.2!E12</f>
        <v>5.97</v>
      </c>
    </row>
    <row r="51" spans="1:3" ht="52.5">
      <c r="A51" s="22" t="s">
        <v>59</v>
      </c>
      <c r="B51" s="57" t="s">
        <v>60</v>
      </c>
      <c r="C51" s="34">
        <f>[11]С2.2!E13</f>
        <v>1</v>
      </c>
    </row>
    <row r="52" spans="1:3" ht="27.75">
      <c r="A52" s="22" t="s">
        <v>61</v>
      </c>
      <c r="B52" s="56" t="s">
        <v>62</v>
      </c>
      <c r="C52" s="34">
        <f>[11]С2.2!E14</f>
        <v>12104</v>
      </c>
    </row>
    <row r="53" spans="1:3" ht="25.5">
      <c r="A53" s="22" t="s">
        <v>63</v>
      </c>
      <c r="B53" s="57" t="s">
        <v>64</v>
      </c>
      <c r="C53" s="35">
        <f>[11]С2.2!E15</f>
        <v>4.8000000000000001E-2</v>
      </c>
    </row>
    <row r="54" spans="1:3">
      <c r="A54" s="22" t="s">
        <v>65</v>
      </c>
      <c r="B54" s="57" t="s">
        <v>66</v>
      </c>
      <c r="C54" s="34">
        <f>[11]С2.2!E16</f>
        <v>1</v>
      </c>
    </row>
    <row r="55" spans="1:3" ht="15.75">
      <c r="A55" s="22" t="s">
        <v>67</v>
      </c>
      <c r="B55" s="58" t="s">
        <v>68</v>
      </c>
      <c r="C55" s="34">
        <f>[11]С2!F21</f>
        <v>1</v>
      </c>
    </row>
    <row r="56" spans="1:3" ht="30">
      <c r="A56" s="59" t="s">
        <v>69</v>
      </c>
      <c r="B56" s="33" t="s">
        <v>70</v>
      </c>
      <c r="C56" s="34">
        <f>[11]С2!F13</f>
        <v>203708.97017230222</v>
      </c>
    </row>
    <row r="57" spans="1:3" ht="30">
      <c r="A57" s="59" t="s">
        <v>71</v>
      </c>
      <c r="B57" s="58" t="s">
        <v>72</v>
      </c>
      <c r="C57" s="34">
        <f>[11]С2!F14</f>
        <v>113455</v>
      </c>
    </row>
    <row r="58" spans="1:3" ht="15.75">
      <c r="A58" s="59" t="s">
        <v>73</v>
      </c>
      <c r="B58" s="60" t="s">
        <v>74</v>
      </c>
      <c r="C58" s="40">
        <f>[11]С2!F15</f>
        <v>1.071</v>
      </c>
    </row>
    <row r="59" spans="1:3" ht="15.75">
      <c r="A59" s="59" t="s">
        <v>75</v>
      </c>
      <c r="B59" s="60" t="s">
        <v>76</v>
      </c>
      <c r="C59" s="40">
        <f>[11]С2!F16</f>
        <v>1</v>
      </c>
    </row>
    <row r="60" spans="1:3" ht="17.25">
      <c r="A60" s="59" t="s">
        <v>77</v>
      </c>
      <c r="B60" s="58" t="s">
        <v>78</v>
      </c>
      <c r="C60" s="34">
        <f>[11]С2!F17</f>
        <v>1.01</v>
      </c>
    </row>
    <row r="61" spans="1:3" s="63" customFormat="1" ht="14.25">
      <c r="A61" s="59" t="s">
        <v>79</v>
      </c>
      <c r="B61" s="61" t="s">
        <v>80</v>
      </c>
      <c r="C61" s="62">
        <f>[11]С2!F33</f>
        <v>10</v>
      </c>
    </row>
    <row r="62" spans="1:3" ht="30">
      <c r="A62" s="59" t="s">
        <v>81</v>
      </c>
      <c r="B62" s="64" t="s">
        <v>82</v>
      </c>
      <c r="C62" s="34">
        <f>[11]С2!F26</f>
        <v>1188.3300751080826</v>
      </c>
    </row>
    <row r="63" spans="1:3" ht="17.25">
      <c r="A63" s="59" t="s">
        <v>83</v>
      </c>
      <c r="B63" s="53" t="s">
        <v>84</v>
      </c>
      <c r="C63" s="34">
        <f>[11]С2!F27</f>
        <v>0.170455936</v>
      </c>
    </row>
    <row r="64" spans="1:3" ht="17.25">
      <c r="A64" s="59" t="s">
        <v>85</v>
      </c>
      <c r="B64" s="58" t="s">
        <v>86</v>
      </c>
      <c r="C64" s="62">
        <f>[11]С2!F28</f>
        <v>4200</v>
      </c>
    </row>
    <row r="65" spans="1:3" ht="42.75">
      <c r="A65" s="59" t="s">
        <v>87</v>
      </c>
      <c r="B65" s="33" t="s">
        <v>88</v>
      </c>
      <c r="C65" s="34">
        <f>[11]С2!F22</f>
        <v>42890.921752741691</v>
      </c>
    </row>
    <row r="66" spans="1:3" ht="30">
      <c r="A66" s="59" t="s">
        <v>89</v>
      </c>
      <c r="B66" s="60" t="s">
        <v>90</v>
      </c>
      <c r="C66" s="34">
        <f>[11]С2!F23</f>
        <v>1990</v>
      </c>
    </row>
    <row r="67" spans="1:3" ht="30">
      <c r="A67" s="59" t="s">
        <v>91</v>
      </c>
      <c r="B67" s="53" t="s">
        <v>92</v>
      </c>
      <c r="C67" s="34">
        <f>[11]С2.1!E27</f>
        <v>14307.876789999998</v>
      </c>
    </row>
    <row r="68" spans="1:3" ht="38.25">
      <c r="A68" s="59" t="s">
        <v>93</v>
      </c>
      <c r="B68" s="65" t="s">
        <v>94</v>
      </c>
      <c r="C68" s="52">
        <f>[11]С2.3!E21</f>
        <v>0</v>
      </c>
    </row>
    <row r="69" spans="1:3" ht="25.5">
      <c r="A69" s="59" t="s">
        <v>95</v>
      </c>
      <c r="B69" s="66" t="s">
        <v>96</v>
      </c>
      <c r="C69" s="67">
        <f>[11]С2.3!E11</f>
        <v>9.89</v>
      </c>
    </row>
    <row r="70" spans="1:3" ht="25.5">
      <c r="A70" s="59" t="s">
        <v>97</v>
      </c>
      <c r="B70" s="66" t="s">
        <v>98</v>
      </c>
      <c r="C70" s="62">
        <f>[11]С2.3!E13</f>
        <v>300</v>
      </c>
    </row>
    <row r="71" spans="1:3" ht="25.5">
      <c r="A71" s="59" t="s">
        <v>99</v>
      </c>
      <c r="B71" s="65" t="s">
        <v>100</v>
      </c>
      <c r="C71" s="68">
        <f>IF([11]С2.3!E22&gt;0,[11]С2.3!E22,[11]С2.3!E14)</f>
        <v>61211</v>
      </c>
    </row>
    <row r="72" spans="1:3" ht="38.25">
      <c r="A72" s="59" t="s">
        <v>101</v>
      </c>
      <c r="B72" s="65" t="s">
        <v>102</v>
      </c>
      <c r="C72" s="68">
        <f>IF([11]С2.3!E23&gt;0,[11]С2.3!E23,[11]С2.3!E15)</f>
        <v>45675</v>
      </c>
    </row>
    <row r="73" spans="1:3" ht="30">
      <c r="A73" s="59" t="s">
        <v>103</v>
      </c>
      <c r="B73" s="53" t="s">
        <v>104</v>
      </c>
      <c r="C73" s="34">
        <f>[11]С2.1!E28</f>
        <v>9541.9567200000001</v>
      </c>
    </row>
    <row r="74" spans="1:3" ht="38.25">
      <c r="A74" s="59" t="s">
        <v>105</v>
      </c>
      <c r="B74" s="65" t="s">
        <v>106</v>
      </c>
      <c r="C74" s="52">
        <f>[11]С2.3!E25</f>
        <v>0</v>
      </c>
    </row>
    <row r="75" spans="1:3" ht="25.5">
      <c r="A75" s="59" t="s">
        <v>107</v>
      </c>
      <c r="B75" s="66" t="s">
        <v>108</v>
      </c>
      <c r="C75" s="67">
        <f>[11]С2.3!E12</f>
        <v>0.56000000000000005</v>
      </c>
    </row>
    <row r="76" spans="1:3" ht="25.5">
      <c r="A76" s="59" t="s">
        <v>109</v>
      </c>
      <c r="B76" s="66" t="s">
        <v>98</v>
      </c>
      <c r="C76" s="62">
        <f>[11]С2.3!E13</f>
        <v>300</v>
      </c>
    </row>
    <row r="77" spans="1:3" ht="25.5">
      <c r="A77" s="59" t="s">
        <v>110</v>
      </c>
      <c r="B77" s="69" t="s">
        <v>111</v>
      </c>
      <c r="C77" s="68">
        <f>IF([11]С2.3!E26&gt;0,[11]С2.3!E26,[11]С2.3!E16)</f>
        <v>65637</v>
      </c>
    </row>
    <row r="78" spans="1:3" ht="38.25">
      <c r="A78" s="59" t="s">
        <v>112</v>
      </c>
      <c r="B78" s="69" t="s">
        <v>113</v>
      </c>
      <c r="C78" s="68">
        <f>IF([11]С2.3!E27&gt;0,[11]С2.3!E27,[11]С2.3!E17)</f>
        <v>31684</v>
      </c>
    </row>
    <row r="79" spans="1:3" ht="17.25">
      <c r="A79" s="59" t="s">
        <v>114</v>
      </c>
      <c r="B79" s="33" t="s">
        <v>115</v>
      </c>
      <c r="C79" s="35">
        <f>[11]С2!F29</f>
        <v>0.17804631770487722</v>
      </c>
    </row>
    <row r="80" spans="1:3" ht="30">
      <c r="A80" s="59" t="s">
        <v>116</v>
      </c>
      <c r="B80" s="53" t="s">
        <v>117</v>
      </c>
      <c r="C80" s="70">
        <f>[11]С2!F30</f>
        <v>0.1652189781021898</v>
      </c>
    </row>
    <row r="81" spans="1:3" ht="17.25">
      <c r="A81" s="59" t="s">
        <v>118</v>
      </c>
      <c r="B81" s="71" t="s">
        <v>119</v>
      </c>
      <c r="C81" s="35">
        <f>[11]С2!F31</f>
        <v>0.13880000000000001</v>
      </c>
    </row>
    <row r="82" spans="1:3" s="63" customFormat="1" ht="18" thickBot="1">
      <c r="A82" s="72" t="s">
        <v>120</v>
      </c>
      <c r="B82" s="73" t="s">
        <v>121</v>
      </c>
      <c r="C82" s="74">
        <f>[11]С2!F32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[11]С3!F14</f>
        <v>14772.721156430425</v>
      </c>
    </row>
    <row r="86" spans="1:3" s="63" customFormat="1" ht="42.75">
      <c r="A86" s="77" t="s">
        <v>126</v>
      </c>
      <c r="B86" s="53" t="s">
        <v>127</v>
      </c>
      <c r="C86" s="78">
        <f>[11]С3!F15</f>
        <v>0.25</v>
      </c>
    </row>
    <row r="87" spans="1:3" s="63" customFormat="1" ht="14.25">
      <c r="A87" s="77" t="s">
        <v>128</v>
      </c>
      <c r="B87" s="79" t="s">
        <v>129</v>
      </c>
      <c r="C87" s="62">
        <f>[11]С3!F18</f>
        <v>15</v>
      </c>
    </row>
    <row r="88" spans="1:3" s="63" customFormat="1" ht="17.25">
      <c r="A88" s="77" t="s">
        <v>130</v>
      </c>
      <c r="B88" s="33" t="s">
        <v>131</v>
      </c>
      <c r="C88" s="34">
        <f>[11]С3!F19</f>
        <v>4187.478806422544</v>
      </c>
    </row>
    <row r="89" spans="1:3" s="63" customFormat="1" ht="55.5">
      <c r="A89" s="77" t="s">
        <v>132</v>
      </c>
      <c r="B89" s="53" t="s">
        <v>133</v>
      </c>
      <c r="C89" s="80">
        <f>[11]С3!F20</f>
        <v>2.1999999999999999E-2</v>
      </c>
    </row>
    <row r="90" spans="1:3" s="63" customFormat="1" ht="14.25">
      <c r="A90" s="77" t="s">
        <v>134</v>
      </c>
      <c r="B90" s="58" t="s">
        <v>80</v>
      </c>
      <c r="C90" s="62">
        <f>[11]С3!F21</f>
        <v>10</v>
      </c>
    </row>
    <row r="91" spans="1:3" s="63" customFormat="1" ht="17.25">
      <c r="A91" s="77" t="s">
        <v>135</v>
      </c>
      <c r="B91" s="33" t="s">
        <v>136</v>
      </c>
      <c r="C91" s="34">
        <f>[11]С3!F22</f>
        <v>3.564990225324248</v>
      </c>
    </row>
    <row r="92" spans="1:3" s="63" customFormat="1" ht="55.5">
      <c r="A92" s="77" t="s">
        <v>137</v>
      </c>
      <c r="B92" s="53" t="s">
        <v>138</v>
      </c>
      <c r="C92" s="80">
        <f>[11]С3!F23</f>
        <v>3.0000000000000001E-3</v>
      </c>
    </row>
    <row r="93" spans="1:3" s="63" customFormat="1" ht="27.75" thickBot="1">
      <c r="A93" s="81" t="s">
        <v>139</v>
      </c>
      <c r="B93" s="82" t="s">
        <v>140</v>
      </c>
      <c r="C93" s="83">
        <f>[11]С3!F24</f>
        <v>1188.3300751080826</v>
      </c>
    </row>
    <row r="94" spans="1:3" ht="13.5" thickBot="1">
      <c r="A94" s="47"/>
      <c r="B94" s="75"/>
      <c r="C94" s="15"/>
    </row>
    <row r="95" spans="1:3" ht="30" customHeight="1">
      <c r="A95" s="84" t="s">
        <v>141</v>
      </c>
      <c r="B95" s="119" t="s">
        <v>142</v>
      </c>
      <c r="C95" s="119"/>
    </row>
    <row r="96" spans="1:3" ht="30">
      <c r="A96" s="59" t="s">
        <v>143</v>
      </c>
      <c r="B96" s="33" t="s">
        <v>144</v>
      </c>
      <c r="C96" s="34">
        <f>[11]С4!F16</f>
        <v>1652.5</v>
      </c>
    </row>
    <row r="97" spans="1:3" ht="30">
      <c r="A97" s="59" t="s">
        <v>145</v>
      </c>
      <c r="B97" s="58" t="s">
        <v>146</v>
      </c>
      <c r="C97" s="34">
        <f>[11]С4!F17</f>
        <v>73547</v>
      </c>
    </row>
    <row r="98" spans="1:3" ht="17.25">
      <c r="A98" s="59" t="s">
        <v>147</v>
      </c>
      <c r="B98" s="58" t="s">
        <v>148</v>
      </c>
      <c r="C98" s="40">
        <f>[11]С4!F18</f>
        <v>0.02</v>
      </c>
    </row>
    <row r="99" spans="1:3" ht="30">
      <c r="A99" s="59" t="s">
        <v>149</v>
      </c>
      <c r="B99" s="58" t="s">
        <v>150</v>
      </c>
      <c r="C99" s="34">
        <f>[11]С4!F19</f>
        <v>12104</v>
      </c>
    </row>
    <row r="100" spans="1:3" ht="31.5">
      <c r="A100" s="59" t="s">
        <v>151</v>
      </c>
      <c r="B100" s="58" t="s">
        <v>152</v>
      </c>
      <c r="C100" s="40">
        <f>[11]С4!F20</f>
        <v>1.4999999999999999E-2</v>
      </c>
    </row>
    <row r="101" spans="1:3" ht="30">
      <c r="A101" s="59" t="s">
        <v>153</v>
      </c>
      <c r="B101" s="33" t="s">
        <v>154</v>
      </c>
      <c r="C101" s="34">
        <f>[11]С4!F21</f>
        <v>1933.1949342509995</v>
      </c>
    </row>
    <row r="102" spans="1:3" ht="24" customHeight="1">
      <c r="A102" s="59" t="s">
        <v>155</v>
      </c>
      <c r="B102" s="53" t="s">
        <v>156</v>
      </c>
      <c r="C102" s="85">
        <f>IF([11]С4.2!F8="да",[11]С4.2!D21,[11]С4.2!D15)</f>
        <v>0</v>
      </c>
    </row>
    <row r="103" spans="1:3" ht="68.25">
      <c r="A103" s="59" t="s">
        <v>157</v>
      </c>
      <c r="B103" s="53" t="s">
        <v>158</v>
      </c>
      <c r="C103" s="34">
        <f>[11]С4!F22</f>
        <v>3.6112641666666665</v>
      </c>
    </row>
    <row r="104" spans="1:3" ht="30">
      <c r="A104" s="59" t="s">
        <v>159</v>
      </c>
      <c r="B104" s="58" t="s">
        <v>160</v>
      </c>
      <c r="C104" s="34">
        <f>[11]С4!F23</f>
        <v>180</v>
      </c>
    </row>
    <row r="105" spans="1:3" ht="14.25">
      <c r="A105" s="59" t="s">
        <v>161</v>
      </c>
      <c r="B105" s="53" t="s">
        <v>162</v>
      </c>
      <c r="C105" s="34">
        <f>[11]С4!F24</f>
        <v>8497.1999999999989</v>
      </c>
    </row>
    <row r="106" spans="1:3" ht="14.25">
      <c r="A106" s="59" t="s">
        <v>163</v>
      </c>
      <c r="B106" s="58" t="s">
        <v>164</v>
      </c>
      <c r="C106" s="40">
        <f>[11]С4!F25</f>
        <v>0.35</v>
      </c>
    </row>
    <row r="107" spans="1:3" ht="17.25">
      <c r="A107" s="59" t="s">
        <v>165</v>
      </c>
      <c r="B107" s="33" t="s">
        <v>166</v>
      </c>
      <c r="C107" s="34">
        <f>[11]С4!F26</f>
        <v>65.317875000000015</v>
      </c>
    </row>
    <row r="108" spans="1:3" ht="25.5">
      <c r="A108" s="59" t="s">
        <v>167</v>
      </c>
      <c r="B108" s="53" t="s">
        <v>94</v>
      </c>
      <c r="C108" s="85">
        <f>[11]С4.3!E16</f>
        <v>0</v>
      </c>
    </row>
    <row r="109" spans="1:3" ht="25.5">
      <c r="A109" s="59" t="s">
        <v>168</v>
      </c>
      <c r="B109" s="53" t="s">
        <v>169</v>
      </c>
      <c r="C109" s="34">
        <f>[11]С4.3!E17</f>
        <v>18.625000000000004</v>
      </c>
    </row>
    <row r="110" spans="1:3" ht="38.25">
      <c r="A110" s="59" t="s">
        <v>170</v>
      </c>
      <c r="B110" s="53" t="s">
        <v>106</v>
      </c>
      <c r="C110" s="85">
        <f>[11]С4.3!E18</f>
        <v>0</v>
      </c>
    </row>
    <row r="111" spans="1:3">
      <c r="A111" s="59" t="s">
        <v>171</v>
      </c>
      <c r="B111" s="53" t="s">
        <v>172</v>
      </c>
      <c r="C111" s="34">
        <f>[11]С4.3!E19</f>
        <v>0</v>
      </c>
    </row>
    <row r="112" spans="1:3">
      <c r="A112" s="59" t="s">
        <v>173</v>
      </c>
      <c r="B112" s="58" t="s">
        <v>174</v>
      </c>
      <c r="C112" s="34">
        <f>[11]С4.3!E11</f>
        <v>1871</v>
      </c>
    </row>
    <row r="113" spans="1:3">
      <c r="A113" s="59" t="s">
        <v>175</v>
      </c>
      <c r="B113" s="58" t="s">
        <v>176</v>
      </c>
      <c r="C113" s="52">
        <f>[11]С4.3!E12</f>
        <v>1636</v>
      </c>
    </row>
    <row r="114" spans="1:3">
      <c r="A114" s="59" t="s">
        <v>177</v>
      </c>
      <c r="B114" s="58" t="s">
        <v>178</v>
      </c>
      <c r="C114" s="52">
        <f>[11]С4.3!E13</f>
        <v>204</v>
      </c>
    </row>
    <row r="115" spans="1:3" ht="30">
      <c r="A115" s="59" t="s">
        <v>179</v>
      </c>
      <c r="B115" s="33" t="s">
        <v>180</v>
      </c>
      <c r="C115" s="34">
        <f>[11]С4!F27</f>
        <v>1216.9608676091943</v>
      </c>
    </row>
    <row r="116" spans="1:3" ht="25.5">
      <c r="A116" s="59" t="s">
        <v>181</v>
      </c>
      <c r="B116" s="53" t="s">
        <v>182</v>
      </c>
      <c r="C116" s="34">
        <f>[11]С4!F28</f>
        <v>934.68576621289878</v>
      </c>
    </row>
    <row r="117" spans="1:3" ht="42.75">
      <c r="A117" s="59" t="s">
        <v>183</v>
      </c>
      <c r="B117" s="53" t="s">
        <v>184</v>
      </c>
      <c r="C117" s="34">
        <f>[11]С4!F29</f>
        <v>282.2751013962955</v>
      </c>
    </row>
    <row r="118" spans="1:3" ht="30">
      <c r="A118" s="59" t="s">
        <v>185</v>
      </c>
      <c r="B118" s="39" t="s">
        <v>186</v>
      </c>
      <c r="C118" s="34">
        <f>[11]С4!F30</f>
        <v>2785.9633614377308</v>
      </c>
    </row>
    <row r="119" spans="1:3" ht="42.75">
      <c r="A119" s="59" t="s">
        <v>187</v>
      </c>
      <c r="B119" s="86" t="s">
        <v>188</v>
      </c>
      <c r="C119" s="34">
        <f>[11]С4!F33</f>
        <v>1594.2066609101805</v>
      </c>
    </row>
    <row r="120" spans="1:3" ht="30">
      <c r="A120" s="59" t="s">
        <v>189</v>
      </c>
      <c r="B120" s="87" t="s">
        <v>190</v>
      </c>
      <c r="C120" s="34">
        <f>[11]С4!F35</f>
        <v>17.040680999999999</v>
      </c>
    </row>
    <row r="121" spans="1:3" ht="14.25">
      <c r="A121" s="59" t="s">
        <v>191</v>
      </c>
      <c r="B121" s="56" t="s">
        <v>192</v>
      </c>
      <c r="C121" s="34">
        <f>[11]С4!F36</f>
        <v>14319.9</v>
      </c>
    </row>
    <row r="122" spans="1:3" ht="28.5" thickBot="1">
      <c r="A122" s="72" t="s">
        <v>193</v>
      </c>
      <c r="B122" s="88" t="s">
        <v>194</v>
      </c>
      <c r="C122" s="83">
        <f>[11]С4!F37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[11]С5!F17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[11]С2!F37</f>
        <v>20.818139999999996</v>
      </c>
    </row>
    <row r="136" spans="1:3" ht="14.25">
      <c r="A136" s="59" t="s">
        <v>216</v>
      </c>
      <c r="B136" s="101" t="s">
        <v>217</v>
      </c>
      <c r="C136" s="34">
        <f>[11]С2!F38</f>
        <v>7</v>
      </c>
    </row>
    <row r="137" spans="1:3" ht="17.25">
      <c r="A137" s="59" t="s">
        <v>218</v>
      </c>
      <c r="B137" s="101" t="s">
        <v>219</v>
      </c>
      <c r="C137" s="34">
        <f>[11]С2!F40</f>
        <v>0.97</v>
      </c>
    </row>
    <row r="138" spans="1:3" ht="15" thickBot="1">
      <c r="A138" s="72" t="s">
        <v>220</v>
      </c>
      <c r="B138" s="102" t="s">
        <v>221</v>
      </c>
      <c r="C138" s="46">
        <f>[11]С2!F42</f>
        <v>0.35</v>
      </c>
    </row>
    <row r="139" spans="1:3" s="89" customFormat="1" ht="13.5" thickBot="1">
      <c r="A139" s="47"/>
      <c r="B139" s="75"/>
      <c r="C139" s="15"/>
    </row>
    <row r="140" spans="1:3" ht="30">
      <c r="A140" s="84" t="s">
        <v>222</v>
      </c>
      <c r="B140" s="103" t="s">
        <v>223</v>
      </c>
      <c r="C140" s="104">
        <f>[11]С2!F35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[11]С2.5!$E$11</f>
        <v>-2.9000000000000026E-2</v>
      </c>
    </row>
    <row r="144" spans="1:3">
      <c r="A144" s="105"/>
      <c r="B144" s="110">
        <f>B143+1</f>
        <v>2021</v>
      </c>
      <c r="C144" s="111">
        <f>[11]С2.5!$F$11</f>
        <v>0.245</v>
      </c>
    </row>
    <row r="145" spans="1:3">
      <c r="A145" s="105"/>
      <c r="B145" s="110">
        <f t="shared" ref="B145:B208" si="0">B144+1</f>
        <v>2022</v>
      </c>
      <c r="C145" s="111">
        <f>[11]С2.5!$G$11</f>
        <v>0.114</v>
      </c>
    </row>
    <row r="146" spans="1:3" ht="13.5" thickBot="1">
      <c r="A146" s="105"/>
      <c r="B146" s="112">
        <f t="shared" si="0"/>
        <v>2023</v>
      </c>
      <c r="C146" s="113">
        <f>[11]С2.5!$H$11</f>
        <v>0.04</v>
      </c>
    </row>
    <row r="147" spans="1:3">
      <c r="A147" s="105"/>
      <c r="B147" s="114">
        <f t="shared" si="0"/>
        <v>2024</v>
      </c>
      <c r="C147" s="115">
        <f>[11]С2.5!$I$11</f>
        <v>0.11700000000000001</v>
      </c>
    </row>
    <row r="148" spans="1:3">
      <c r="A148" s="105"/>
      <c r="B148" s="110">
        <f t="shared" si="0"/>
        <v>2025</v>
      </c>
      <c r="C148" s="111">
        <f>[11]С2.5!$J$11</f>
        <v>6.0999999999999999E-2</v>
      </c>
    </row>
    <row r="149" spans="1:3" hidden="1">
      <c r="A149" s="105"/>
      <c r="B149" s="110">
        <f t="shared" si="0"/>
        <v>2026</v>
      </c>
      <c r="C149" s="111">
        <f>[11]С2.5!$K$11</f>
        <v>3.5813361771260002E-2</v>
      </c>
    </row>
    <row r="150" spans="1:3" hidden="1">
      <c r="A150" s="105"/>
      <c r="B150" s="110">
        <f t="shared" si="0"/>
        <v>2027</v>
      </c>
      <c r="C150" s="111">
        <f>[11]С2.5!$L$11</f>
        <v>3.2682303599220003E-2</v>
      </c>
    </row>
    <row r="151" spans="1:3" hidden="1">
      <c r="A151" s="105"/>
      <c r="B151" s="110">
        <f t="shared" si="0"/>
        <v>2028</v>
      </c>
      <c r="C151" s="111">
        <f>[11]С2.5!$M$11</f>
        <v>0</v>
      </c>
    </row>
    <row r="152" spans="1:3" hidden="1">
      <c r="A152" s="105"/>
      <c r="B152" s="110">
        <f t="shared" si="0"/>
        <v>2029</v>
      </c>
      <c r="C152" s="111">
        <f>[11]С2.5!$N$11</f>
        <v>0</v>
      </c>
    </row>
    <row r="153" spans="1:3" hidden="1">
      <c r="A153" s="105"/>
      <c r="B153" s="110">
        <f t="shared" si="0"/>
        <v>2030</v>
      </c>
      <c r="C153" s="111">
        <f>[11]С2.5!$O$11</f>
        <v>0</v>
      </c>
    </row>
    <row r="154" spans="1:3" hidden="1">
      <c r="A154" s="105"/>
      <c r="B154" s="110">
        <f t="shared" si="0"/>
        <v>2031</v>
      </c>
      <c r="C154" s="111">
        <f>[11]С2.5!$P$11</f>
        <v>0</v>
      </c>
    </row>
    <row r="155" spans="1:3" hidden="1">
      <c r="A155" s="89"/>
      <c r="B155" s="110">
        <f t="shared" si="0"/>
        <v>2032</v>
      </c>
      <c r="C155" s="111">
        <f>[11]С2.5!$Q$11</f>
        <v>0</v>
      </c>
    </row>
    <row r="156" spans="1:3" hidden="1">
      <c r="A156" s="89"/>
      <c r="B156" s="110">
        <f t="shared" si="0"/>
        <v>2033</v>
      </c>
      <c r="C156" s="111">
        <f>[11]С2.5!$R$11</f>
        <v>0</v>
      </c>
    </row>
    <row r="157" spans="1:3" hidden="1">
      <c r="B157" s="110">
        <f t="shared" si="0"/>
        <v>2034</v>
      </c>
      <c r="C157" s="111">
        <f>[11]С2.5!$S$11</f>
        <v>0</v>
      </c>
    </row>
    <row r="158" spans="1:3" hidden="1">
      <c r="B158" s="110">
        <f t="shared" si="0"/>
        <v>2035</v>
      </c>
      <c r="C158" s="111">
        <f>[11]С2.5!$T$11</f>
        <v>0</v>
      </c>
    </row>
    <row r="159" spans="1:3" hidden="1">
      <c r="B159" s="110">
        <f t="shared" si="0"/>
        <v>2036</v>
      </c>
      <c r="C159" s="111">
        <f>[11]С2.5!$U$11</f>
        <v>0</v>
      </c>
    </row>
    <row r="160" spans="1:3" hidden="1">
      <c r="B160" s="110">
        <f t="shared" si="0"/>
        <v>2037</v>
      </c>
      <c r="C160" s="111">
        <f>[11]С2.5!$V$11</f>
        <v>0</v>
      </c>
    </row>
    <row r="161" spans="2:3" hidden="1">
      <c r="B161" s="110">
        <f t="shared" si="0"/>
        <v>2038</v>
      </c>
      <c r="C161" s="111">
        <f>[11]С2.5!$W$11</f>
        <v>0</v>
      </c>
    </row>
    <row r="162" spans="2:3" hidden="1">
      <c r="B162" s="110">
        <f t="shared" si="0"/>
        <v>2039</v>
      </c>
      <c r="C162" s="111">
        <f>[11]С2.5!$X$11</f>
        <v>0</v>
      </c>
    </row>
    <row r="163" spans="2:3" hidden="1">
      <c r="B163" s="110">
        <f t="shared" si="0"/>
        <v>2040</v>
      </c>
      <c r="C163" s="111">
        <f>[11]С2.5!$Y$11</f>
        <v>0</v>
      </c>
    </row>
    <row r="164" spans="2:3" hidden="1">
      <c r="B164" s="110">
        <f t="shared" si="0"/>
        <v>2041</v>
      </c>
      <c r="C164" s="111">
        <f>[11]С2.5!$Z$11</f>
        <v>0</v>
      </c>
    </row>
    <row r="165" spans="2:3" hidden="1">
      <c r="B165" s="110">
        <f t="shared" si="0"/>
        <v>2042</v>
      </c>
      <c r="C165" s="111">
        <f>[11]С2.5!$AA$11</f>
        <v>0</v>
      </c>
    </row>
    <row r="166" spans="2:3" hidden="1">
      <c r="B166" s="110">
        <f t="shared" si="0"/>
        <v>2043</v>
      </c>
      <c r="C166" s="111">
        <f>[11]С2.5!$AB$11</f>
        <v>0</v>
      </c>
    </row>
    <row r="167" spans="2:3" hidden="1">
      <c r="B167" s="110">
        <f t="shared" si="0"/>
        <v>2044</v>
      </c>
      <c r="C167" s="111">
        <f>[11]С2.5!$AC$11</f>
        <v>0</v>
      </c>
    </row>
    <row r="168" spans="2:3" hidden="1">
      <c r="B168" s="110">
        <f t="shared" si="0"/>
        <v>2045</v>
      </c>
      <c r="C168" s="111">
        <f>[11]С2.5!$AD$11</f>
        <v>0</v>
      </c>
    </row>
    <row r="169" spans="2:3" hidden="1">
      <c r="B169" s="110">
        <f t="shared" si="0"/>
        <v>2046</v>
      </c>
      <c r="C169" s="111">
        <f>[11]С2.5!$AE$11</f>
        <v>0</v>
      </c>
    </row>
    <row r="170" spans="2:3" hidden="1">
      <c r="B170" s="110">
        <f t="shared" si="0"/>
        <v>2047</v>
      </c>
      <c r="C170" s="111">
        <f>[11]С2.5!$AF$11</f>
        <v>0</v>
      </c>
    </row>
    <row r="171" spans="2:3" hidden="1">
      <c r="B171" s="110">
        <f t="shared" si="0"/>
        <v>2048</v>
      </c>
      <c r="C171" s="111">
        <f>[11]С2.5!$AG$11</f>
        <v>0</v>
      </c>
    </row>
    <row r="172" spans="2:3" hidden="1">
      <c r="B172" s="110">
        <f t="shared" si="0"/>
        <v>2049</v>
      </c>
      <c r="C172" s="111">
        <f>[11]С2.5!$AH$11</f>
        <v>0</v>
      </c>
    </row>
    <row r="173" spans="2:3" hidden="1">
      <c r="B173" s="110">
        <f t="shared" si="0"/>
        <v>2050</v>
      </c>
      <c r="C173" s="111">
        <f>[11]С2.5!$AI$11</f>
        <v>0</v>
      </c>
    </row>
    <row r="174" spans="2:3" hidden="1">
      <c r="B174" s="110">
        <f t="shared" si="0"/>
        <v>2051</v>
      </c>
      <c r="C174" s="111">
        <f>[11]С2.5!$AJ$11</f>
        <v>0</v>
      </c>
    </row>
    <row r="175" spans="2:3" hidden="1">
      <c r="B175" s="110">
        <f t="shared" si="0"/>
        <v>2052</v>
      </c>
      <c r="C175" s="111">
        <f>[11]С2.5!$AK$11</f>
        <v>0</v>
      </c>
    </row>
    <row r="176" spans="2:3" hidden="1">
      <c r="B176" s="110">
        <f t="shared" si="0"/>
        <v>2053</v>
      </c>
      <c r="C176" s="111">
        <f>[11]С2.5!$AL$11</f>
        <v>0</v>
      </c>
    </row>
    <row r="177" spans="2:3" hidden="1">
      <c r="B177" s="110">
        <f t="shared" si="0"/>
        <v>2054</v>
      </c>
      <c r="C177" s="111">
        <f>[11]С2.5!$AM$11</f>
        <v>0</v>
      </c>
    </row>
    <row r="178" spans="2:3" hidden="1">
      <c r="B178" s="110">
        <f t="shared" si="0"/>
        <v>2055</v>
      </c>
      <c r="C178" s="111">
        <f>[11]С2.5!$AN$11</f>
        <v>0</v>
      </c>
    </row>
    <row r="179" spans="2:3" hidden="1">
      <c r="B179" s="110">
        <f t="shared" si="0"/>
        <v>2056</v>
      </c>
      <c r="C179" s="111">
        <f>[11]С2.5!$AO$11</f>
        <v>0</v>
      </c>
    </row>
    <row r="180" spans="2:3" hidden="1">
      <c r="B180" s="110">
        <f t="shared" si="0"/>
        <v>2057</v>
      </c>
      <c r="C180" s="111">
        <f>[11]С2.5!$AP$11</f>
        <v>0</v>
      </c>
    </row>
    <row r="181" spans="2:3" hidden="1">
      <c r="B181" s="110">
        <f t="shared" si="0"/>
        <v>2058</v>
      </c>
      <c r="C181" s="111">
        <f>[11]С2.5!$AQ$11</f>
        <v>0</v>
      </c>
    </row>
    <row r="182" spans="2:3" hidden="1">
      <c r="B182" s="110">
        <f t="shared" si="0"/>
        <v>2059</v>
      </c>
      <c r="C182" s="111">
        <f>[11]С2.5!$AR$11</f>
        <v>0</v>
      </c>
    </row>
    <row r="183" spans="2:3" hidden="1">
      <c r="B183" s="110">
        <f t="shared" si="0"/>
        <v>2060</v>
      </c>
      <c r="C183" s="111">
        <f>[11]С2.5!$AS$11</f>
        <v>0</v>
      </c>
    </row>
    <row r="184" spans="2:3" hidden="1">
      <c r="B184" s="110">
        <f t="shared" si="0"/>
        <v>2061</v>
      </c>
      <c r="C184" s="111">
        <f>[11]С2.5!$AT$11</f>
        <v>0</v>
      </c>
    </row>
    <row r="185" spans="2:3" hidden="1">
      <c r="B185" s="110">
        <f t="shared" si="0"/>
        <v>2062</v>
      </c>
      <c r="C185" s="111">
        <f>[11]С2.5!$AU$11</f>
        <v>0</v>
      </c>
    </row>
    <row r="186" spans="2:3" hidden="1">
      <c r="B186" s="110">
        <f t="shared" si="0"/>
        <v>2063</v>
      </c>
      <c r="C186" s="111">
        <f>[11]С2.5!$AV$11</f>
        <v>0</v>
      </c>
    </row>
    <row r="187" spans="2:3" hidden="1">
      <c r="B187" s="110">
        <f t="shared" si="0"/>
        <v>2064</v>
      </c>
      <c r="C187" s="111">
        <f>[11]С2.5!$AW$11</f>
        <v>0</v>
      </c>
    </row>
    <row r="188" spans="2:3" hidden="1">
      <c r="B188" s="110">
        <f t="shared" si="0"/>
        <v>2065</v>
      </c>
      <c r="C188" s="111">
        <f>[11]С2.5!$AX$11</f>
        <v>0</v>
      </c>
    </row>
    <row r="189" spans="2:3" hidden="1">
      <c r="B189" s="110">
        <f t="shared" si="0"/>
        <v>2066</v>
      </c>
      <c r="C189" s="111">
        <f>[11]С2.5!$AY$11</f>
        <v>0</v>
      </c>
    </row>
    <row r="190" spans="2:3" hidden="1">
      <c r="B190" s="110">
        <f t="shared" si="0"/>
        <v>2067</v>
      </c>
      <c r="C190" s="111">
        <f>[11]С2.5!$AZ$11</f>
        <v>0</v>
      </c>
    </row>
    <row r="191" spans="2:3" hidden="1">
      <c r="B191" s="110">
        <f t="shared" si="0"/>
        <v>2068</v>
      </c>
      <c r="C191" s="111">
        <f>[11]С2.5!$BA$11</f>
        <v>0</v>
      </c>
    </row>
    <row r="192" spans="2:3" hidden="1">
      <c r="B192" s="110">
        <f t="shared" si="0"/>
        <v>2069</v>
      </c>
      <c r="C192" s="111">
        <f>[11]С2.5!$BB$11</f>
        <v>0</v>
      </c>
    </row>
    <row r="193" spans="2:3" hidden="1">
      <c r="B193" s="110">
        <f t="shared" si="0"/>
        <v>2070</v>
      </c>
      <c r="C193" s="111">
        <f>[11]С2.5!$BC$11</f>
        <v>0</v>
      </c>
    </row>
    <row r="194" spans="2:3" hidden="1">
      <c r="B194" s="110">
        <f t="shared" si="0"/>
        <v>2071</v>
      </c>
      <c r="C194" s="111">
        <f>[11]С2.5!$BD$11</f>
        <v>0</v>
      </c>
    </row>
    <row r="195" spans="2:3" hidden="1">
      <c r="B195" s="110">
        <f t="shared" si="0"/>
        <v>2072</v>
      </c>
      <c r="C195" s="111">
        <f>[11]С2.5!$BE$11</f>
        <v>0</v>
      </c>
    </row>
    <row r="196" spans="2:3" hidden="1">
      <c r="B196" s="110">
        <f t="shared" si="0"/>
        <v>2073</v>
      </c>
      <c r="C196" s="111">
        <f>[11]С2.5!$BF$11</f>
        <v>0</v>
      </c>
    </row>
    <row r="197" spans="2:3" hidden="1">
      <c r="B197" s="110">
        <f t="shared" si="0"/>
        <v>2074</v>
      </c>
      <c r="C197" s="111">
        <f>[11]С2.5!$BG$11</f>
        <v>0</v>
      </c>
    </row>
    <row r="198" spans="2:3" hidden="1">
      <c r="B198" s="110">
        <f t="shared" si="0"/>
        <v>2075</v>
      </c>
      <c r="C198" s="111">
        <f>[11]С2.5!$BH$11</f>
        <v>0</v>
      </c>
    </row>
    <row r="199" spans="2:3" hidden="1">
      <c r="B199" s="110">
        <f t="shared" si="0"/>
        <v>2076</v>
      </c>
      <c r="C199" s="111">
        <f>[11]С2.5!$BI$11</f>
        <v>0</v>
      </c>
    </row>
    <row r="200" spans="2:3" hidden="1">
      <c r="B200" s="110">
        <f t="shared" si="0"/>
        <v>2077</v>
      </c>
      <c r="C200" s="111">
        <f>[11]С2.5!$BJ$11</f>
        <v>0</v>
      </c>
    </row>
    <row r="201" spans="2:3" hidden="1">
      <c r="B201" s="110">
        <f t="shared" si="0"/>
        <v>2078</v>
      </c>
      <c r="C201" s="111">
        <f>[11]С2.5!$BK$11</f>
        <v>0</v>
      </c>
    </row>
    <row r="202" spans="2:3" hidden="1">
      <c r="B202" s="110">
        <f t="shared" si="0"/>
        <v>2079</v>
      </c>
      <c r="C202" s="111">
        <f>[11]С2.5!$BL$11</f>
        <v>0</v>
      </c>
    </row>
    <row r="203" spans="2:3" hidden="1">
      <c r="B203" s="110">
        <f t="shared" si="0"/>
        <v>2080</v>
      </c>
      <c r="C203" s="111">
        <f>[11]С2.5!$BM$11</f>
        <v>0</v>
      </c>
    </row>
    <row r="204" spans="2:3" hidden="1">
      <c r="B204" s="110">
        <f t="shared" si="0"/>
        <v>2081</v>
      </c>
      <c r="C204" s="111">
        <f>[11]С2.5!$BN$11</f>
        <v>0</v>
      </c>
    </row>
    <row r="205" spans="2:3" hidden="1">
      <c r="B205" s="110">
        <f t="shared" si="0"/>
        <v>2082</v>
      </c>
      <c r="C205" s="111">
        <f>[11]С2.5!$BO$11</f>
        <v>0</v>
      </c>
    </row>
    <row r="206" spans="2:3" hidden="1">
      <c r="B206" s="110">
        <f t="shared" si="0"/>
        <v>2083</v>
      </c>
      <c r="C206" s="111">
        <f>[11]С2.5!$BP$11</f>
        <v>0</v>
      </c>
    </row>
    <row r="207" spans="2:3" hidden="1">
      <c r="B207" s="110">
        <f t="shared" si="0"/>
        <v>2084</v>
      </c>
      <c r="C207" s="111">
        <f>[11]С2.5!$BQ$11</f>
        <v>0</v>
      </c>
    </row>
    <row r="208" spans="2:3" hidden="1">
      <c r="B208" s="110">
        <f t="shared" si="0"/>
        <v>2085</v>
      </c>
      <c r="C208" s="111">
        <f>[11]С2.5!$BR$11</f>
        <v>0</v>
      </c>
    </row>
    <row r="209" spans="2:3" hidden="1">
      <c r="B209" s="110">
        <f t="shared" ref="B209:B223" si="1">B208+1</f>
        <v>2086</v>
      </c>
      <c r="C209" s="111">
        <f>[11]С2.5!$BS$11</f>
        <v>0</v>
      </c>
    </row>
    <row r="210" spans="2:3" hidden="1">
      <c r="B210" s="110">
        <f t="shared" si="1"/>
        <v>2087</v>
      </c>
      <c r="C210" s="111">
        <f>[11]С2.5!$BT$11</f>
        <v>0</v>
      </c>
    </row>
    <row r="211" spans="2:3" hidden="1">
      <c r="B211" s="110">
        <f t="shared" si="1"/>
        <v>2088</v>
      </c>
      <c r="C211" s="111">
        <f>[11]С2.5!$BU$11</f>
        <v>0</v>
      </c>
    </row>
    <row r="212" spans="2:3" hidden="1">
      <c r="B212" s="110">
        <f t="shared" si="1"/>
        <v>2089</v>
      </c>
      <c r="C212" s="111">
        <f>[11]С2.5!$BV$11</f>
        <v>0</v>
      </c>
    </row>
    <row r="213" spans="2:3" hidden="1">
      <c r="B213" s="110">
        <f t="shared" si="1"/>
        <v>2090</v>
      </c>
      <c r="C213" s="111">
        <f>[11]С2.5!$BW$11</f>
        <v>0</v>
      </c>
    </row>
    <row r="214" spans="2:3" hidden="1">
      <c r="B214" s="110">
        <f t="shared" si="1"/>
        <v>2091</v>
      </c>
      <c r="C214" s="111">
        <f>[11]С2.5!$BX$11</f>
        <v>0</v>
      </c>
    </row>
    <row r="215" spans="2:3" hidden="1">
      <c r="B215" s="110">
        <f t="shared" si="1"/>
        <v>2092</v>
      </c>
      <c r="C215" s="111">
        <f>[11]С2.5!$BY$11</f>
        <v>0</v>
      </c>
    </row>
    <row r="216" spans="2:3" hidden="1">
      <c r="B216" s="110">
        <f t="shared" si="1"/>
        <v>2093</v>
      </c>
      <c r="C216" s="111">
        <f>[11]С2.5!$BZ$11</f>
        <v>0</v>
      </c>
    </row>
    <row r="217" spans="2:3" hidden="1">
      <c r="B217" s="110">
        <f t="shared" si="1"/>
        <v>2094</v>
      </c>
      <c r="C217" s="111">
        <f>[11]С2.5!$CA$11</f>
        <v>0</v>
      </c>
    </row>
    <row r="218" spans="2:3" hidden="1">
      <c r="B218" s="110">
        <f t="shared" si="1"/>
        <v>2095</v>
      </c>
      <c r="C218" s="111">
        <f>[11]С2.5!$CB$11</f>
        <v>0</v>
      </c>
    </row>
    <row r="219" spans="2:3" hidden="1">
      <c r="B219" s="110">
        <f t="shared" si="1"/>
        <v>2096</v>
      </c>
      <c r="C219" s="111">
        <f>[11]С2.5!$CC$11</f>
        <v>0</v>
      </c>
    </row>
    <row r="220" spans="2:3" hidden="1">
      <c r="B220" s="110">
        <f t="shared" si="1"/>
        <v>2097</v>
      </c>
      <c r="C220" s="111">
        <f>[11]С2.5!$CD$11</f>
        <v>0</v>
      </c>
    </row>
    <row r="221" spans="2:3" hidden="1">
      <c r="B221" s="110">
        <f t="shared" si="1"/>
        <v>2098</v>
      </c>
      <c r="C221" s="111">
        <f>[11]С2.5!$CE$11</f>
        <v>0</v>
      </c>
    </row>
    <row r="222" spans="2:3" hidden="1">
      <c r="B222" s="110">
        <f t="shared" si="1"/>
        <v>2099</v>
      </c>
      <c r="C222" s="111">
        <f>[11]С2.5!$CF$11</f>
        <v>0</v>
      </c>
    </row>
    <row r="223" spans="2:3" ht="13.5" hidden="1" thickBot="1">
      <c r="B223" s="112">
        <f t="shared" si="1"/>
        <v>2100</v>
      </c>
      <c r="C223" s="113">
        <f>[11]С2.5!$CG$11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[12]И1!D13</f>
        <v>Субъект Российской Федерации</v>
      </c>
      <c r="C4" s="10" t="str">
        <f>[12]И1!E13</f>
        <v>Новосибирская область</v>
      </c>
    </row>
    <row r="5" spans="1:3" ht="38.25">
      <c r="A5" s="8"/>
      <c r="B5" s="9" t="str">
        <f>[12]И1!D14</f>
        <v>Тип муниципального образования (выберите из списка)</v>
      </c>
      <c r="C5" s="10" t="str">
        <f>[12]И1!E14</f>
        <v>село Решеты, Кочковский муниципальный район</v>
      </c>
    </row>
    <row r="6" spans="1:3">
      <c r="A6" s="8"/>
      <c r="B6" s="9" t="str">
        <f>IF([12]И1!E15="","",[12]И1!D15)</f>
        <v/>
      </c>
      <c r="C6" s="10" t="str">
        <f>IF([12]И1!E15="","",[12]И1!E15)</f>
        <v/>
      </c>
    </row>
    <row r="7" spans="1:3">
      <c r="A7" s="8"/>
      <c r="B7" s="9" t="str">
        <f>[12]И1!D16</f>
        <v>Код ОКТМО</v>
      </c>
      <c r="C7" s="11" t="str">
        <f>[12]И1!E16</f>
        <v>50625413101</v>
      </c>
    </row>
    <row r="8" spans="1:3">
      <c r="A8" s="8"/>
      <c r="B8" s="12" t="str">
        <f>[12]И1!D17</f>
        <v>Система теплоснабжения</v>
      </c>
      <c r="C8" s="13">
        <f>[12]И1!E17</f>
        <v>0</v>
      </c>
    </row>
    <row r="9" spans="1:3">
      <c r="A9" s="8"/>
      <c r="B9" s="9" t="str">
        <f>[12]И1!D8</f>
        <v>Период регулирования (i)-й</v>
      </c>
      <c r="C9" s="14">
        <f>[12]И1!E8</f>
        <v>2025</v>
      </c>
    </row>
    <row r="10" spans="1:3">
      <c r="A10" s="8"/>
      <c r="B10" s="9" t="str">
        <f>[12]И1!D9</f>
        <v>Период регулирования (i-1)-й</v>
      </c>
      <c r="C10" s="14">
        <f>[12]И1!E9</f>
        <v>2024</v>
      </c>
    </row>
    <row r="11" spans="1:3">
      <c r="A11" s="8"/>
      <c r="B11" s="9" t="str">
        <f>[12]И1!D10</f>
        <v>Период регулирования (i-2)-й</v>
      </c>
      <c r="C11" s="14">
        <f>[12]И1!E10</f>
        <v>2023</v>
      </c>
    </row>
    <row r="12" spans="1:3">
      <c r="A12" s="8"/>
      <c r="B12" s="9" t="str">
        <f>[12]И1!D11</f>
        <v>Базовый год (б)</v>
      </c>
      <c r="C12" s="14">
        <f>[12]И1!E11</f>
        <v>2019</v>
      </c>
    </row>
    <row r="13" spans="1:3" ht="38.25">
      <c r="A13" s="8"/>
      <c r="B13" s="9" t="str">
        <f>[12]И1!D18</f>
        <v>Вид топлива, использование которого преобладает в системе теплоснабжения</v>
      </c>
      <c r="C13" s="15" t="str">
        <f>[12]С1.1!E13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5582.5631418049834</v>
      </c>
    </row>
    <row r="18" spans="1:3" ht="42.75">
      <c r="A18" s="22" t="s">
        <v>8</v>
      </c>
      <c r="B18" s="25" t="s">
        <v>9</v>
      </c>
      <c r="C18" s="26">
        <f>[12]С1!F12</f>
        <v>1001.3903025409693</v>
      </c>
    </row>
    <row r="19" spans="1:3" ht="42.75">
      <c r="A19" s="22" t="s">
        <v>10</v>
      </c>
      <c r="B19" s="25" t="s">
        <v>11</v>
      </c>
      <c r="C19" s="26">
        <f>[12]С2!F12</f>
        <v>3043.1228747591867</v>
      </c>
    </row>
    <row r="20" spans="1:3" ht="30">
      <c r="A20" s="22" t="s">
        <v>12</v>
      </c>
      <c r="B20" s="25" t="s">
        <v>13</v>
      </c>
      <c r="C20" s="26">
        <f>[12]С3!F12</f>
        <v>910.92503715885755</v>
      </c>
    </row>
    <row r="21" spans="1:3" ht="42.75">
      <c r="A21" s="22" t="s">
        <v>14</v>
      </c>
      <c r="B21" s="25" t="s">
        <v>15</v>
      </c>
      <c r="C21" s="26">
        <f>[12]С4!F12</f>
        <v>517.66290495763678</v>
      </c>
    </row>
    <row r="22" spans="1:3" ht="30">
      <c r="A22" s="22" t="s">
        <v>16</v>
      </c>
      <c r="B22" s="25" t="s">
        <v>17</v>
      </c>
      <c r="C22" s="26">
        <f>[12]С5!F12</f>
        <v>109.46202238833301</v>
      </c>
    </row>
    <row r="23" spans="1:3" ht="43.5" thickBot="1">
      <c r="A23" s="27" t="s">
        <v>18</v>
      </c>
      <c r="B23" s="117" t="s">
        <v>19</v>
      </c>
      <c r="C23" s="28" t="str">
        <f>[12]С6!F12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[12]С1.1!E16</f>
        <v>5100</v>
      </c>
    </row>
    <row r="29" spans="1:3" ht="42.75">
      <c r="A29" s="22" t="s">
        <v>10</v>
      </c>
      <c r="B29" s="33" t="s">
        <v>22</v>
      </c>
      <c r="C29" s="34">
        <f>[12]С1.1!E27</f>
        <v>3612.27</v>
      </c>
    </row>
    <row r="30" spans="1:3" ht="17.25">
      <c r="A30" s="22" t="s">
        <v>12</v>
      </c>
      <c r="B30" s="33" t="s">
        <v>23</v>
      </c>
      <c r="C30" s="35">
        <f>[12]С1.1!E19</f>
        <v>1.4E-2</v>
      </c>
    </row>
    <row r="31" spans="1:3" ht="17.25">
      <c r="A31" s="22" t="s">
        <v>14</v>
      </c>
      <c r="B31" s="33" t="s">
        <v>24</v>
      </c>
      <c r="C31" s="35">
        <f>[12]С1.1!E20</f>
        <v>0.04</v>
      </c>
    </row>
    <row r="32" spans="1:3" ht="30">
      <c r="A32" s="22" t="s">
        <v>16</v>
      </c>
      <c r="B32" s="36" t="s">
        <v>25</v>
      </c>
      <c r="C32" s="37">
        <f>[12]С1!F13</f>
        <v>176.4</v>
      </c>
    </row>
    <row r="33" spans="1:3">
      <c r="A33" s="22" t="s">
        <v>18</v>
      </c>
      <c r="B33" s="36" t="s">
        <v>26</v>
      </c>
      <c r="C33" s="38">
        <f>[12]С1!F16</f>
        <v>7000</v>
      </c>
    </row>
    <row r="34" spans="1:3" ht="14.25">
      <c r="A34" s="22" t="s">
        <v>27</v>
      </c>
      <c r="B34" s="39" t="s">
        <v>28</v>
      </c>
      <c r="C34" s="40">
        <f>[12]С1!F17</f>
        <v>0.72857142857142854</v>
      </c>
    </row>
    <row r="35" spans="1:3" ht="15.75">
      <c r="A35" s="41" t="s">
        <v>29</v>
      </c>
      <c r="B35" s="42" t="s">
        <v>30</v>
      </c>
      <c r="C35" s="40">
        <f>[12]С1!F20</f>
        <v>21.588411179999994</v>
      </c>
    </row>
    <row r="36" spans="1:3" ht="15.75">
      <c r="A36" s="41" t="s">
        <v>31</v>
      </c>
      <c r="B36" s="43" t="s">
        <v>32</v>
      </c>
      <c r="C36" s="40">
        <f>[12]С1!F21</f>
        <v>20.818139999999996</v>
      </c>
    </row>
    <row r="37" spans="1:3" ht="14.25">
      <c r="A37" s="41" t="s">
        <v>33</v>
      </c>
      <c r="B37" s="44" t="s">
        <v>34</v>
      </c>
      <c r="C37" s="40">
        <f>[12]С1!F22</f>
        <v>1.0369999999999999</v>
      </c>
    </row>
    <row r="38" spans="1:3" ht="53.25" thickBot="1">
      <c r="A38" s="27" t="s">
        <v>35</v>
      </c>
      <c r="B38" s="45" t="s">
        <v>36</v>
      </c>
      <c r="C38" s="46">
        <f>[12]С1!F23</f>
        <v>1.0469999999999999</v>
      </c>
    </row>
    <row r="39" spans="1:3" ht="13.5" thickBot="1">
      <c r="A39" s="47"/>
      <c r="B39" s="48"/>
      <c r="C39" s="49"/>
    </row>
    <row r="40" spans="1:3" ht="30" customHeight="1">
      <c r="A40" s="50" t="s">
        <v>37</v>
      </c>
      <c r="B40" s="119" t="s">
        <v>38</v>
      </c>
      <c r="C40" s="119"/>
    </row>
    <row r="41" spans="1:3" ht="25.5">
      <c r="A41" s="22" t="s">
        <v>39</v>
      </c>
      <c r="B41" s="36" t="s">
        <v>40</v>
      </c>
      <c r="C41" s="51" t="str">
        <f>[12]С2.1!E12</f>
        <v>V</v>
      </c>
    </row>
    <row r="42" spans="1:3" ht="25.5">
      <c r="A42" s="22" t="s">
        <v>41</v>
      </c>
      <c r="B42" s="33" t="s">
        <v>42</v>
      </c>
      <c r="C42" s="51" t="str">
        <f>[12]С2.1!E13</f>
        <v>6 и менее баллов</v>
      </c>
    </row>
    <row r="43" spans="1:3" ht="25.5">
      <c r="A43" s="22" t="s">
        <v>43</v>
      </c>
      <c r="B43" s="33" t="s">
        <v>44</v>
      </c>
      <c r="C43" s="51" t="str">
        <f>[12]С2.1!E14</f>
        <v>от 200 до 500</v>
      </c>
    </row>
    <row r="44" spans="1:3" ht="25.5">
      <c r="A44" s="22" t="s">
        <v>45</v>
      </c>
      <c r="B44" s="33" t="s">
        <v>46</v>
      </c>
      <c r="C44" s="52" t="str">
        <f>[12]С2.1!E15</f>
        <v>нет</v>
      </c>
    </row>
    <row r="45" spans="1:3" ht="30">
      <c r="A45" s="22" t="s">
        <v>47</v>
      </c>
      <c r="B45" s="33" t="s">
        <v>48</v>
      </c>
      <c r="C45" s="34">
        <f>[12]С2!F18</f>
        <v>38910.02669467502</v>
      </c>
    </row>
    <row r="46" spans="1:3" ht="30">
      <c r="A46" s="22" t="s">
        <v>49</v>
      </c>
      <c r="B46" s="53" t="s">
        <v>50</v>
      </c>
      <c r="C46" s="34">
        <f>IF([12]С2!F19&gt;0,[12]С2!F19,[12]С2!F20)</f>
        <v>23441.524932855718</v>
      </c>
    </row>
    <row r="47" spans="1:3" ht="25.5">
      <c r="A47" s="22" t="s">
        <v>51</v>
      </c>
      <c r="B47" s="54" t="s">
        <v>52</v>
      </c>
      <c r="C47" s="34">
        <f>[12]С2.1!E19</f>
        <v>-38</v>
      </c>
    </row>
    <row r="48" spans="1:3" ht="25.5">
      <c r="A48" s="22" t="s">
        <v>53</v>
      </c>
      <c r="B48" s="54" t="s">
        <v>54</v>
      </c>
      <c r="C48" s="34" t="str">
        <f>[12]С2.1!E22</f>
        <v>нет</v>
      </c>
    </row>
    <row r="49" spans="1:3" ht="38.25">
      <c r="A49" s="22" t="s">
        <v>55</v>
      </c>
      <c r="B49" s="55" t="s">
        <v>56</v>
      </c>
      <c r="C49" s="34">
        <f>[12]С2.2!E10</f>
        <v>1287</v>
      </c>
    </row>
    <row r="50" spans="1:3" ht="25.5">
      <c r="A50" s="22" t="s">
        <v>57</v>
      </c>
      <c r="B50" s="56" t="s">
        <v>58</v>
      </c>
      <c r="C50" s="34">
        <f>[12]С2.2!E12</f>
        <v>5.97</v>
      </c>
    </row>
    <row r="51" spans="1:3" ht="52.5">
      <c r="A51" s="22" t="s">
        <v>59</v>
      </c>
      <c r="B51" s="57" t="s">
        <v>60</v>
      </c>
      <c r="C51" s="34">
        <f>[12]С2.2!E13</f>
        <v>1</v>
      </c>
    </row>
    <row r="52" spans="1:3" ht="27.75">
      <c r="A52" s="22" t="s">
        <v>61</v>
      </c>
      <c r="B52" s="56" t="s">
        <v>62</v>
      </c>
      <c r="C52" s="34">
        <f>[12]С2.2!E14</f>
        <v>12104</v>
      </c>
    </row>
    <row r="53" spans="1:3" ht="25.5">
      <c r="A53" s="22" t="s">
        <v>63</v>
      </c>
      <c r="B53" s="57" t="s">
        <v>64</v>
      </c>
      <c r="C53" s="35">
        <f>[12]С2.2!E15</f>
        <v>4.8000000000000001E-2</v>
      </c>
    </row>
    <row r="54" spans="1:3">
      <c r="A54" s="22" t="s">
        <v>65</v>
      </c>
      <c r="B54" s="57" t="s">
        <v>66</v>
      </c>
      <c r="C54" s="34">
        <f>[12]С2.2!E16</f>
        <v>1</v>
      </c>
    </row>
    <row r="55" spans="1:3" ht="15.75">
      <c r="A55" s="22" t="s">
        <v>67</v>
      </c>
      <c r="B55" s="58" t="s">
        <v>68</v>
      </c>
      <c r="C55" s="34">
        <f>[12]С2!F21</f>
        <v>1</v>
      </c>
    </row>
    <row r="56" spans="1:3" ht="30">
      <c r="A56" s="59" t="s">
        <v>69</v>
      </c>
      <c r="B56" s="33" t="s">
        <v>70</v>
      </c>
      <c r="C56" s="34">
        <f>[12]С2!F13</f>
        <v>203708.97017230222</v>
      </c>
    </row>
    <row r="57" spans="1:3" ht="30">
      <c r="A57" s="59" t="s">
        <v>71</v>
      </c>
      <c r="B57" s="58" t="s">
        <v>72</v>
      </c>
      <c r="C57" s="34">
        <f>[12]С2!F14</f>
        <v>113455</v>
      </c>
    </row>
    <row r="58" spans="1:3" ht="15.75">
      <c r="A58" s="59" t="s">
        <v>73</v>
      </c>
      <c r="B58" s="60" t="s">
        <v>74</v>
      </c>
      <c r="C58" s="40">
        <f>[12]С2!F15</f>
        <v>1.071</v>
      </c>
    </row>
    <row r="59" spans="1:3" ht="15.75">
      <c r="A59" s="59" t="s">
        <v>75</v>
      </c>
      <c r="B59" s="60" t="s">
        <v>76</v>
      </c>
      <c r="C59" s="40">
        <f>[12]С2!F16</f>
        <v>1</v>
      </c>
    </row>
    <row r="60" spans="1:3" ht="17.25">
      <c r="A60" s="59" t="s">
        <v>77</v>
      </c>
      <c r="B60" s="58" t="s">
        <v>78</v>
      </c>
      <c r="C60" s="34">
        <f>[12]С2!F17</f>
        <v>1.01</v>
      </c>
    </row>
    <row r="61" spans="1:3" s="63" customFormat="1" ht="14.25">
      <c r="A61" s="59" t="s">
        <v>79</v>
      </c>
      <c r="B61" s="61" t="s">
        <v>80</v>
      </c>
      <c r="C61" s="62">
        <f>[12]С2!F33</f>
        <v>10</v>
      </c>
    </row>
    <row r="62" spans="1:3" ht="30">
      <c r="A62" s="59" t="s">
        <v>81</v>
      </c>
      <c r="B62" s="64" t="s">
        <v>82</v>
      </c>
      <c r="C62" s="34">
        <f>[12]С2!F26</f>
        <v>1188.3300751080826</v>
      </c>
    </row>
    <row r="63" spans="1:3" ht="17.25">
      <c r="A63" s="59" t="s">
        <v>83</v>
      </c>
      <c r="B63" s="53" t="s">
        <v>84</v>
      </c>
      <c r="C63" s="34">
        <f>[12]С2!F27</f>
        <v>0.170455936</v>
      </c>
    </row>
    <row r="64" spans="1:3" ht="17.25">
      <c r="A64" s="59" t="s">
        <v>85</v>
      </c>
      <c r="B64" s="58" t="s">
        <v>86</v>
      </c>
      <c r="C64" s="62">
        <f>[12]С2!F28</f>
        <v>4200</v>
      </c>
    </row>
    <row r="65" spans="1:3" ht="42.75">
      <c r="A65" s="59" t="s">
        <v>87</v>
      </c>
      <c r="B65" s="33" t="s">
        <v>88</v>
      </c>
      <c r="C65" s="34">
        <f>[12]С2!F22</f>
        <v>42890.921752741691</v>
      </c>
    </row>
    <row r="66" spans="1:3" ht="30">
      <c r="A66" s="59" t="s">
        <v>89</v>
      </c>
      <c r="B66" s="60" t="s">
        <v>90</v>
      </c>
      <c r="C66" s="34">
        <f>[12]С2!F23</f>
        <v>1990</v>
      </c>
    </row>
    <row r="67" spans="1:3" ht="30">
      <c r="A67" s="59" t="s">
        <v>91</v>
      </c>
      <c r="B67" s="53" t="s">
        <v>92</v>
      </c>
      <c r="C67" s="34">
        <f>[12]С2.1!E27</f>
        <v>14307.876789999998</v>
      </c>
    </row>
    <row r="68" spans="1:3" ht="38.25">
      <c r="A68" s="59" t="s">
        <v>93</v>
      </c>
      <c r="B68" s="65" t="s">
        <v>94</v>
      </c>
      <c r="C68" s="52">
        <f>[12]С2.3!E21</f>
        <v>0</v>
      </c>
    </row>
    <row r="69" spans="1:3" ht="25.5">
      <c r="A69" s="59" t="s">
        <v>95</v>
      </c>
      <c r="B69" s="66" t="s">
        <v>96</v>
      </c>
      <c r="C69" s="67">
        <f>[12]С2.3!E11</f>
        <v>9.89</v>
      </c>
    </row>
    <row r="70" spans="1:3" ht="25.5">
      <c r="A70" s="59" t="s">
        <v>97</v>
      </c>
      <c r="B70" s="66" t="s">
        <v>98</v>
      </c>
      <c r="C70" s="62">
        <f>[12]С2.3!E13</f>
        <v>300</v>
      </c>
    </row>
    <row r="71" spans="1:3" ht="25.5">
      <c r="A71" s="59" t="s">
        <v>99</v>
      </c>
      <c r="B71" s="65" t="s">
        <v>100</v>
      </c>
      <c r="C71" s="68">
        <f>IF([12]С2.3!E22&gt;0,[12]С2.3!E22,[12]С2.3!E14)</f>
        <v>61211</v>
      </c>
    </row>
    <row r="72" spans="1:3" ht="38.25">
      <c r="A72" s="59" t="s">
        <v>101</v>
      </c>
      <c r="B72" s="65" t="s">
        <v>102</v>
      </c>
      <c r="C72" s="68">
        <f>IF([12]С2.3!E23&gt;0,[12]С2.3!E23,[12]С2.3!E15)</f>
        <v>45675</v>
      </c>
    </row>
    <row r="73" spans="1:3" ht="30">
      <c r="A73" s="59" t="s">
        <v>103</v>
      </c>
      <c r="B73" s="53" t="s">
        <v>104</v>
      </c>
      <c r="C73" s="34">
        <f>[12]С2.1!E28</f>
        <v>9541.9567200000001</v>
      </c>
    </row>
    <row r="74" spans="1:3" ht="38.25">
      <c r="A74" s="59" t="s">
        <v>105</v>
      </c>
      <c r="B74" s="65" t="s">
        <v>106</v>
      </c>
      <c r="C74" s="52">
        <f>[12]С2.3!E25</f>
        <v>0</v>
      </c>
    </row>
    <row r="75" spans="1:3" ht="25.5">
      <c r="A75" s="59" t="s">
        <v>107</v>
      </c>
      <c r="B75" s="66" t="s">
        <v>108</v>
      </c>
      <c r="C75" s="67">
        <f>[12]С2.3!E12</f>
        <v>0.56000000000000005</v>
      </c>
    </row>
    <row r="76" spans="1:3" ht="25.5">
      <c r="A76" s="59" t="s">
        <v>109</v>
      </c>
      <c r="B76" s="66" t="s">
        <v>98</v>
      </c>
      <c r="C76" s="62">
        <f>[12]С2.3!E13</f>
        <v>300</v>
      </c>
    </row>
    <row r="77" spans="1:3" ht="25.5">
      <c r="A77" s="59" t="s">
        <v>110</v>
      </c>
      <c r="B77" s="69" t="s">
        <v>111</v>
      </c>
      <c r="C77" s="68">
        <f>IF([12]С2.3!E26&gt;0,[12]С2.3!E26,[12]С2.3!E16)</f>
        <v>65637</v>
      </c>
    </row>
    <row r="78" spans="1:3" ht="38.25">
      <c r="A78" s="59" t="s">
        <v>112</v>
      </c>
      <c r="B78" s="69" t="s">
        <v>113</v>
      </c>
      <c r="C78" s="68">
        <f>IF([12]С2.3!E27&gt;0,[12]С2.3!E27,[12]С2.3!E17)</f>
        <v>31684</v>
      </c>
    </row>
    <row r="79" spans="1:3" ht="17.25">
      <c r="A79" s="59" t="s">
        <v>114</v>
      </c>
      <c r="B79" s="33" t="s">
        <v>115</v>
      </c>
      <c r="C79" s="35">
        <f>[12]С2!F29</f>
        <v>0.17804631770487722</v>
      </c>
    </row>
    <row r="80" spans="1:3" ht="30">
      <c r="A80" s="59" t="s">
        <v>116</v>
      </c>
      <c r="B80" s="53" t="s">
        <v>117</v>
      </c>
      <c r="C80" s="70">
        <f>[12]С2!F30</f>
        <v>0.1652189781021898</v>
      </c>
    </row>
    <row r="81" spans="1:3" ht="17.25">
      <c r="A81" s="59" t="s">
        <v>118</v>
      </c>
      <c r="B81" s="71" t="s">
        <v>119</v>
      </c>
      <c r="C81" s="35">
        <f>[12]С2!F31</f>
        <v>0.13880000000000001</v>
      </c>
    </row>
    <row r="82" spans="1:3" s="63" customFormat="1" ht="18" thickBot="1">
      <c r="A82" s="72" t="s">
        <v>120</v>
      </c>
      <c r="B82" s="73" t="s">
        <v>121</v>
      </c>
      <c r="C82" s="74">
        <f>[12]С2!F32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[12]С3!F14</f>
        <v>14772.721156430425</v>
      </c>
    </row>
    <row r="86" spans="1:3" s="63" customFormat="1" ht="42.75">
      <c r="A86" s="77" t="s">
        <v>126</v>
      </c>
      <c r="B86" s="53" t="s">
        <v>127</v>
      </c>
      <c r="C86" s="78">
        <f>[12]С3!F15</f>
        <v>0.25</v>
      </c>
    </row>
    <row r="87" spans="1:3" s="63" customFormat="1" ht="14.25">
      <c r="A87" s="77" t="s">
        <v>128</v>
      </c>
      <c r="B87" s="79" t="s">
        <v>129</v>
      </c>
      <c r="C87" s="62">
        <f>[12]С3!F18</f>
        <v>15</v>
      </c>
    </row>
    <row r="88" spans="1:3" s="63" customFormat="1" ht="17.25">
      <c r="A88" s="77" t="s">
        <v>130</v>
      </c>
      <c r="B88" s="33" t="s">
        <v>131</v>
      </c>
      <c r="C88" s="34">
        <f>[12]С3!F19</f>
        <v>4187.478806422544</v>
      </c>
    </row>
    <row r="89" spans="1:3" s="63" customFormat="1" ht="55.5">
      <c r="A89" s="77" t="s">
        <v>132</v>
      </c>
      <c r="B89" s="53" t="s">
        <v>133</v>
      </c>
      <c r="C89" s="80">
        <f>[12]С3!F20</f>
        <v>2.1999999999999999E-2</v>
      </c>
    </row>
    <row r="90" spans="1:3" s="63" customFormat="1" ht="14.25">
      <c r="A90" s="77" t="s">
        <v>134</v>
      </c>
      <c r="B90" s="58" t="s">
        <v>80</v>
      </c>
      <c r="C90" s="62">
        <f>[12]С3!F21</f>
        <v>10</v>
      </c>
    </row>
    <row r="91" spans="1:3" s="63" customFormat="1" ht="17.25">
      <c r="A91" s="77" t="s">
        <v>135</v>
      </c>
      <c r="B91" s="33" t="s">
        <v>136</v>
      </c>
      <c r="C91" s="34">
        <f>[12]С3!F22</f>
        <v>3.564990225324248</v>
      </c>
    </row>
    <row r="92" spans="1:3" s="63" customFormat="1" ht="55.5">
      <c r="A92" s="77" t="s">
        <v>137</v>
      </c>
      <c r="B92" s="53" t="s">
        <v>138</v>
      </c>
      <c r="C92" s="80">
        <f>[12]С3!F23</f>
        <v>3.0000000000000001E-3</v>
      </c>
    </row>
    <row r="93" spans="1:3" s="63" customFormat="1" ht="27.75" thickBot="1">
      <c r="A93" s="81" t="s">
        <v>139</v>
      </c>
      <c r="B93" s="82" t="s">
        <v>140</v>
      </c>
      <c r="C93" s="83">
        <f>[12]С3!F24</f>
        <v>1188.3300751080826</v>
      </c>
    </row>
    <row r="94" spans="1:3" ht="13.5" thickBot="1">
      <c r="A94" s="47"/>
      <c r="B94" s="75"/>
      <c r="C94" s="15"/>
    </row>
    <row r="95" spans="1:3" ht="30" customHeight="1">
      <c r="A95" s="84" t="s">
        <v>141</v>
      </c>
      <c r="B95" s="119" t="s">
        <v>142</v>
      </c>
      <c r="C95" s="119"/>
    </row>
    <row r="96" spans="1:3" ht="30">
      <c r="A96" s="59" t="s">
        <v>143</v>
      </c>
      <c r="B96" s="33" t="s">
        <v>144</v>
      </c>
      <c r="C96" s="34">
        <f>[12]С4!F16</f>
        <v>1652.5</v>
      </c>
    </row>
    <row r="97" spans="1:3" ht="30">
      <c r="A97" s="59" t="s">
        <v>145</v>
      </c>
      <c r="B97" s="58" t="s">
        <v>146</v>
      </c>
      <c r="C97" s="34">
        <f>[12]С4!F17</f>
        <v>73547</v>
      </c>
    </row>
    <row r="98" spans="1:3" ht="17.25">
      <c r="A98" s="59" t="s">
        <v>147</v>
      </c>
      <c r="B98" s="58" t="s">
        <v>148</v>
      </c>
      <c r="C98" s="40">
        <f>[12]С4!F18</f>
        <v>0.02</v>
      </c>
    </row>
    <row r="99" spans="1:3" ht="30">
      <c r="A99" s="59" t="s">
        <v>149</v>
      </c>
      <c r="B99" s="58" t="s">
        <v>150</v>
      </c>
      <c r="C99" s="34">
        <f>[12]С4!F19</f>
        <v>12104</v>
      </c>
    </row>
    <row r="100" spans="1:3" ht="31.5">
      <c r="A100" s="59" t="s">
        <v>151</v>
      </c>
      <c r="B100" s="58" t="s">
        <v>152</v>
      </c>
      <c r="C100" s="40">
        <f>[12]С4!F20</f>
        <v>1.4999999999999999E-2</v>
      </c>
    </row>
    <row r="101" spans="1:3" ht="30">
      <c r="A101" s="59" t="s">
        <v>153</v>
      </c>
      <c r="B101" s="33" t="s">
        <v>154</v>
      </c>
      <c r="C101" s="34">
        <f>[12]С4!F21</f>
        <v>1933.1949342509995</v>
      </c>
    </row>
    <row r="102" spans="1:3" ht="24" customHeight="1">
      <c r="A102" s="59" t="s">
        <v>155</v>
      </c>
      <c r="B102" s="53" t="s">
        <v>156</v>
      </c>
      <c r="C102" s="85">
        <f>IF([12]С4.2!F8="да",[12]С4.2!D21,[12]С4.2!D15)</f>
        <v>0</v>
      </c>
    </row>
    <row r="103" spans="1:3" ht="68.25">
      <c r="A103" s="59" t="s">
        <v>157</v>
      </c>
      <c r="B103" s="53" t="s">
        <v>158</v>
      </c>
      <c r="C103" s="34">
        <f>[12]С4!F22</f>
        <v>3.6112641666666665</v>
      </c>
    </row>
    <row r="104" spans="1:3" ht="30">
      <c r="A104" s="59" t="s">
        <v>159</v>
      </c>
      <c r="B104" s="58" t="s">
        <v>160</v>
      </c>
      <c r="C104" s="34">
        <f>[12]С4!F23</f>
        <v>180</v>
      </c>
    </row>
    <row r="105" spans="1:3" ht="14.25">
      <c r="A105" s="59" t="s">
        <v>161</v>
      </c>
      <c r="B105" s="53" t="s">
        <v>162</v>
      </c>
      <c r="C105" s="34">
        <f>[12]С4!F24</f>
        <v>8497.1999999999989</v>
      </c>
    </row>
    <row r="106" spans="1:3" ht="14.25">
      <c r="A106" s="59" t="s">
        <v>163</v>
      </c>
      <c r="B106" s="58" t="s">
        <v>164</v>
      </c>
      <c r="C106" s="40">
        <f>[12]С4!F25</f>
        <v>0.35</v>
      </c>
    </row>
    <row r="107" spans="1:3" ht="17.25">
      <c r="A107" s="59" t="s">
        <v>165</v>
      </c>
      <c r="B107" s="33" t="s">
        <v>166</v>
      </c>
      <c r="C107" s="34">
        <f>[12]С4!F26</f>
        <v>81.642960000000002</v>
      </c>
    </row>
    <row r="108" spans="1:3" ht="25.5">
      <c r="A108" s="59" t="s">
        <v>167</v>
      </c>
      <c r="B108" s="53" t="s">
        <v>94</v>
      </c>
      <c r="C108" s="85">
        <f>[12]С4.3!E16</f>
        <v>0</v>
      </c>
    </row>
    <row r="109" spans="1:3" ht="25.5">
      <c r="A109" s="59" t="s">
        <v>168</v>
      </c>
      <c r="B109" s="53" t="s">
        <v>169</v>
      </c>
      <c r="C109" s="34">
        <f>[12]С4.3!E17</f>
        <v>23.28</v>
      </c>
    </row>
    <row r="110" spans="1:3" ht="38.25">
      <c r="A110" s="59" t="s">
        <v>170</v>
      </c>
      <c r="B110" s="53" t="s">
        <v>106</v>
      </c>
      <c r="C110" s="85">
        <f>[12]С4.3!E18</f>
        <v>0</v>
      </c>
    </row>
    <row r="111" spans="1:3">
      <c r="A111" s="59" t="s">
        <v>171</v>
      </c>
      <c r="B111" s="53" t="s">
        <v>172</v>
      </c>
      <c r="C111" s="34">
        <f>[12]С4.3!E19</f>
        <v>0</v>
      </c>
    </row>
    <row r="112" spans="1:3">
      <c r="A112" s="59" t="s">
        <v>173</v>
      </c>
      <c r="B112" s="58" t="s">
        <v>174</v>
      </c>
      <c r="C112" s="34">
        <f>[12]С4.3!E11</f>
        <v>1871</v>
      </c>
    </row>
    <row r="113" spans="1:3">
      <c r="A113" s="59" t="s">
        <v>175</v>
      </c>
      <c r="B113" s="58" t="s">
        <v>176</v>
      </c>
      <c r="C113" s="52">
        <f>[12]С4.3!E12</f>
        <v>1636</v>
      </c>
    </row>
    <row r="114" spans="1:3">
      <c r="A114" s="59" t="s">
        <v>177</v>
      </c>
      <c r="B114" s="58" t="s">
        <v>178</v>
      </c>
      <c r="C114" s="52">
        <f>[12]С4.3!E13</f>
        <v>204</v>
      </c>
    </row>
    <row r="115" spans="1:3" ht="30">
      <c r="A115" s="59" t="s">
        <v>179</v>
      </c>
      <c r="B115" s="33" t="s">
        <v>180</v>
      </c>
      <c r="C115" s="34">
        <f>[12]С4!F27</f>
        <v>1216.9608676091943</v>
      </c>
    </row>
    <row r="116" spans="1:3" ht="25.5">
      <c r="A116" s="59" t="s">
        <v>181</v>
      </c>
      <c r="B116" s="53" t="s">
        <v>182</v>
      </c>
      <c r="C116" s="34">
        <f>[12]С4!F28</f>
        <v>934.68576621289878</v>
      </c>
    </row>
    <row r="117" spans="1:3" ht="42.75">
      <c r="A117" s="59" t="s">
        <v>183</v>
      </c>
      <c r="B117" s="53" t="s">
        <v>184</v>
      </c>
      <c r="C117" s="34">
        <f>[12]С4!F29</f>
        <v>282.2751013962955</v>
      </c>
    </row>
    <row r="118" spans="1:3" ht="30">
      <c r="A118" s="59" t="s">
        <v>185</v>
      </c>
      <c r="B118" s="39" t="s">
        <v>186</v>
      </c>
      <c r="C118" s="34">
        <f>[12]С4!F30</f>
        <v>2669.4481083444061</v>
      </c>
    </row>
    <row r="119" spans="1:3" ht="42.75">
      <c r="A119" s="59" t="s">
        <v>187</v>
      </c>
      <c r="B119" s="86" t="s">
        <v>188</v>
      </c>
      <c r="C119" s="34">
        <f>[12]С4!F33</f>
        <v>1476.3365269058177</v>
      </c>
    </row>
    <row r="120" spans="1:3" ht="30">
      <c r="A120" s="59" t="s">
        <v>189</v>
      </c>
      <c r="B120" s="87" t="s">
        <v>190</v>
      </c>
      <c r="C120" s="34">
        <f>[12]С4!F35</f>
        <v>17.040680999999999</v>
      </c>
    </row>
    <row r="121" spans="1:3" ht="14.25">
      <c r="A121" s="59" t="s">
        <v>191</v>
      </c>
      <c r="B121" s="56" t="s">
        <v>192</v>
      </c>
      <c r="C121" s="34">
        <f>[12]С4!F36</f>
        <v>14319.9</v>
      </c>
    </row>
    <row r="122" spans="1:3" ht="28.5" thickBot="1">
      <c r="A122" s="72" t="s">
        <v>193</v>
      </c>
      <c r="B122" s="88" t="s">
        <v>194</v>
      </c>
      <c r="C122" s="83">
        <f>[12]С4!F37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[12]С5!F17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[12]С2!F37</f>
        <v>20.818139999999996</v>
      </c>
    </row>
    <row r="136" spans="1:3" ht="14.25">
      <c r="A136" s="59" t="s">
        <v>216</v>
      </c>
      <c r="B136" s="101" t="s">
        <v>217</v>
      </c>
      <c r="C136" s="34">
        <f>[12]С2!F38</f>
        <v>7</v>
      </c>
    </row>
    <row r="137" spans="1:3" ht="17.25">
      <c r="A137" s="59" t="s">
        <v>218</v>
      </c>
      <c r="B137" s="101" t="s">
        <v>219</v>
      </c>
      <c r="C137" s="34">
        <f>[12]С2!F40</f>
        <v>0.97</v>
      </c>
    </row>
    <row r="138" spans="1:3" ht="15" thickBot="1">
      <c r="A138" s="72" t="s">
        <v>220</v>
      </c>
      <c r="B138" s="102" t="s">
        <v>221</v>
      </c>
      <c r="C138" s="46">
        <f>[12]С2!F42</f>
        <v>0.35</v>
      </c>
    </row>
    <row r="139" spans="1:3" s="89" customFormat="1" ht="13.5" thickBot="1">
      <c r="A139" s="47"/>
      <c r="B139" s="75"/>
      <c r="C139" s="15"/>
    </row>
    <row r="140" spans="1:3" ht="30">
      <c r="A140" s="84" t="s">
        <v>222</v>
      </c>
      <c r="B140" s="103" t="s">
        <v>223</v>
      </c>
      <c r="C140" s="104">
        <f>[12]С2!F35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[12]С2.5!$E$11</f>
        <v>-2.9000000000000026E-2</v>
      </c>
    </row>
    <row r="144" spans="1:3">
      <c r="A144" s="105"/>
      <c r="B144" s="110">
        <f>B143+1</f>
        <v>2021</v>
      </c>
      <c r="C144" s="111">
        <f>[12]С2.5!$F$11</f>
        <v>0.245</v>
      </c>
    </row>
    <row r="145" spans="1:3">
      <c r="A145" s="105"/>
      <c r="B145" s="110">
        <f t="shared" ref="B145:B208" si="0">B144+1</f>
        <v>2022</v>
      </c>
      <c r="C145" s="111">
        <f>[12]С2.5!$G$11</f>
        <v>0.114</v>
      </c>
    </row>
    <row r="146" spans="1:3" ht="13.5" thickBot="1">
      <c r="A146" s="105"/>
      <c r="B146" s="112">
        <f t="shared" si="0"/>
        <v>2023</v>
      </c>
      <c r="C146" s="113">
        <f>[12]С2.5!$H$11</f>
        <v>0.04</v>
      </c>
    </row>
    <row r="147" spans="1:3">
      <c r="A147" s="105"/>
      <c r="B147" s="114">
        <f t="shared" si="0"/>
        <v>2024</v>
      </c>
      <c r="C147" s="115">
        <f>[12]С2.5!$I$11</f>
        <v>0.11700000000000001</v>
      </c>
    </row>
    <row r="148" spans="1:3">
      <c r="A148" s="105"/>
      <c r="B148" s="110">
        <f t="shared" si="0"/>
        <v>2025</v>
      </c>
      <c r="C148" s="111">
        <f>[12]С2.5!$J$11</f>
        <v>6.0999999999999999E-2</v>
      </c>
    </row>
    <row r="149" spans="1:3" hidden="1">
      <c r="A149" s="105"/>
      <c r="B149" s="110">
        <f t="shared" si="0"/>
        <v>2026</v>
      </c>
      <c r="C149" s="111">
        <f>[12]С2.5!$K$11</f>
        <v>3.5813361771260002E-2</v>
      </c>
    </row>
    <row r="150" spans="1:3" hidden="1">
      <c r="A150" s="105"/>
      <c r="B150" s="110">
        <f t="shared" si="0"/>
        <v>2027</v>
      </c>
      <c r="C150" s="111">
        <f>[12]С2.5!$L$11</f>
        <v>3.2682303599220003E-2</v>
      </c>
    </row>
    <row r="151" spans="1:3" hidden="1">
      <c r="A151" s="105"/>
      <c r="B151" s="110">
        <f t="shared" si="0"/>
        <v>2028</v>
      </c>
      <c r="C151" s="111">
        <f>[12]С2.5!$M$11</f>
        <v>0</v>
      </c>
    </row>
    <row r="152" spans="1:3" hidden="1">
      <c r="A152" s="105"/>
      <c r="B152" s="110">
        <f t="shared" si="0"/>
        <v>2029</v>
      </c>
      <c r="C152" s="111">
        <f>[12]С2.5!$N$11</f>
        <v>0</v>
      </c>
    </row>
    <row r="153" spans="1:3" hidden="1">
      <c r="A153" s="105"/>
      <c r="B153" s="110">
        <f t="shared" si="0"/>
        <v>2030</v>
      </c>
      <c r="C153" s="111">
        <f>[12]С2.5!$O$11</f>
        <v>0</v>
      </c>
    </row>
    <row r="154" spans="1:3" hidden="1">
      <c r="A154" s="105"/>
      <c r="B154" s="110">
        <f t="shared" si="0"/>
        <v>2031</v>
      </c>
      <c r="C154" s="111">
        <f>[12]С2.5!$P$11</f>
        <v>0</v>
      </c>
    </row>
    <row r="155" spans="1:3" hidden="1">
      <c r="A155" s="89"/>
      <c r="B155" s="110">
        <f t="shared" si="0"/>
        <v>2032</v>
      </c>
      <c r="C155" s="111">
        <f>[12]С2.5!$Q$11</f>
        <v>0</v>
      </c>
    </row>
    <row r="156" spans="1:3" hidden="1">
      <c r="A156" s="89"/>
      <c r="B156" s="110">
        <f t="shared" si="0"/>
        <v>2033</v>
      </c>
      <c r="C156" s="111">
        <f>[12]С2.5!$R$11</f>
        <v>0</v>
      </c>
    </row>
    <row r="157" spans="1:3" hidden="1">
      <c r="B157" s="110">
        <f t="shared" si="0"/>
        <v>2034</v>
      </c>
      <c r="C157" s="111">
        <f>[12]С2.5!$S$11</f>
        <v>0</v>
      </c>
    </row>
    <row r="158" spans="1:3" hidden="1">
      <c r="B158" s="110">
        <f t="shared" si="0"/>
        <v>2035</v>
      </c>
      <c r="C158" s="111">
        <f>[12]С2.5!$T$11</f>
        <v>0</v>
      </c>
    </row>
    <row r="159" spans="1:3" hidden="1">
      <c r="B159" s="110">
        <f t="shared" si="0"/>
        <v>2036</v>
      </c>
      <c r="C159" s="111">
        <f>[12]С2.5!$U$11</f>
        <v>0</v>
      </c>
    </row>
    <row r="160" spans="1:3" hidden="1">
      <c r="B160" s="110">
        <f t="shared" si="0"/>
        <v>2037</v>
      </c>
      <c r="C160" s="111">
        <f>[12]С2.5!$V$11</f>
        <v>0</v>
      </c>
    </row>
    <row r="161" spans="2:3" hidden="1">
      <c r="B161" s="110">
        <f t="shared" si="0"/>
        <v>2038</v>
      </c>
      <c r="C161" s="111">
        <f>[12]С2.5!$W$11</f>
        <v>0</v>
      </c>
    </row>
    <row r="162" spans="2:3" hidden="1">
      <c r="B162" s="110">
        <f t="shared" si="0"/>
        <v>2039</v>
      </c>
      <c r="C162" s="111">
        <f>[12]С2.5!$X$11</f>
        <v>0</v>
      </c>
    </row>
    <row r="163" spans="2:3" hidden="1">
      <c r="B163" s="110">
        <f t="shared" si="0"/>
        <v>2040</v>
      </c>
      <c r="C163" s="111">
        <f>[12]С2.5!$Y$11</f>
        <v>0</v>
      </c>
    </row>
    <row r="164" spans="2:3" hidden="1">
      <c r="B164" s="110">
        <f t="shared" si="0"/>
        <v>2041</v>
      </c>
      <c r="C164" s="111">
        <f>[12]С2.5!$Z$11</f>
        <v>0</v>
      </c>
    </row>
    <row r="165" spans="2:3" hidden="1">
      <c r="B165" s="110">
        <f t="shared" si="0"/>
        <v>2042</v>
      </c>
      <c r="C165" s="111">
        <f>[12]С2.5!$AA$11</f>
        <v>0</v>
      </c>
    </row>
    <row r="166" spans="2:3" hidden="1">
      <c r="B166" s="110">
        <f t="shared" si="0"/>
        <v>2043</v>
      </c>
      <c r="C166" s="111">
        <f>[12]С2.5!$AB$11</f>
        <v>0</v>
      </c>
    </row>
    <row r="167" spans="2:3" hidden="1">
      <c r="B167" s="110">
        <f t="shared" si="0"/>
        <v>2044</v>
      </c>
      <c r="C167" s="111">
        <f>[12]С2.5!$AC$11</f>
        <v>0</v>
      </c>
    </row>
    <row r="168" spans="2:3" hidden="1">
      <c r="B168" s="110">
        <f t="shared" si="0"/>
        <v>2045</v>
      </c>
      <c r="C168" s="111">
        <f>[12]С2.5!$AD$11</f>
        <v>0</v>
      </c>
    </row>
    <row r="169" spans="2:3" hidden="1">
      <c r="B169" s="110">
        <f t="shared" si="0"/>
        <v>2046</v>
      </c>
      <c r="C169" s="111">
        <f>[12]С2.5!$AE$11</f>
        <v>0</v>
      </c>
    </row>
    <row r="170" spans="2:3" hidden="1">
      <c r="B170" s="110">
        <f t="shared" si="0"/>
        <v>2047</v>
      </c>
      <c r="C170" s="111">
        <f>[12]С2.5!$AF$11</f>
        <v>0</v>
      </c>
    </row>
    <row r="171" spans="2:3" hidden="1">
      <c r="B171" s="110">
        <f t="shared" si="0"/>
        <v>2048</v>
      </c>
      <c r="C171" s="111">
        <f>[12]С2.5!$AG$11</f>
        <v>0</v>
      </c>
    </row>
    <row r="172" spans="2:3" hidden="1">
      <c r="B172" s="110">
        <f t="shared" si="0"/>
        <v>2049</v>
      </c>
      <c r="C172" s="111">
        <f>[12]С2.5!$AH$11</f>
        <v>0</v>
      </c>
    </row>
    <row r="173" spans="2:3" hidden="1">
      <c r="B173" s="110">
        <f t="shared" si="0"/>
        <v>2050</v>
      </c>
      <c r="C173" s="111">
        <f>[12]С2.5!$AI$11</f>
        <v>0</v>
      </c>
    </row>
    <row r="174" spans="2:3" hidden="1">
      <c r="B174" s="110">
        <f t="shared" si="0"/>
        <v>2051</v>
      </c>
      <c r="C174" s="111">
        <f>[12]С2.5!$AJ$11</f>
        <v>0</v>
      </c>
    </row>
    <row r="175" spans="2:3" hidden="1">
      <c r="B175" s="110">
        <f t="shared" si="0"/>
        <v>2052</v>
      </c>
      <c r="C175" s="111">
        <f>[12]С2.5!$AK$11</f>
        <v>0</v>
      </c>
    </row>
    <row r="176" spans="2:3" hidden="1">
      <c r="B176" s="110">
        <f t="shared" si="0"/>
        <v>2053</v>
      </c>
      <c r="C176" s="111">
        <f>[12]С2.5!$AL$11</f>
        <v>0</v>
      </c>
    </row>
    <row r="177" spans="2:3" hidden="1">
      <c r="B177" s="110">
        <f t="shared" si="0"/>
        <v>2054</v>
      </c>
      <c r="C177" s="111">
        <f>[12]С2.5!$AM$11</f>
        <v>0</v>
      </c>
    </row>
    <row r="178" spans="2:3" hidden="1">
      <c r="B178" s="110">
        <f t="shared" si="0"/>
        <v>2055</v>
      </c>
      <c r="C178" s="111">
        <f>[12]С2.5!$AN$11</f>
        <v>0</v>
      </c>
    </row>
    <row r="179" spans="2:3" hidden="1">
      <c r="B179" s="110">
        <f t="shared" si="0"/>
        <v>2056</v>
      </c>
      <c r="C179" s="111">
        <f>[12]С2.5!$AO$11</f>
        <v>0</v>
      </c>
    </row>
    <row r="180" spans="2:3" hidden="1">
      <c r="B180" s="110">
        <f t="shared" si="0"/>
        <v>2057</v>
      </c>
      <c r="C180" s="111">
        <f>[12]С2.5!$AP$11</f>
        <v>0</v>
      </c>
    </row>
    <row r="181" spans="2:3" hidden="1">
      <c r="B181" s="110">
        <f t="shared" si="0"/>
        <v>2058</v>
      </c>
      <c r="C181" s="111">
        <f>[12]С2.5!$AQ$11</f>
        <v>0</v>
      </c>
    </row>
    <row r="182" spans="2:3" hidden="1">
      <c r="B182" s="110">
        <f t="shared" si="0"/>
        <v>2059</v>
      </c>
      <c r="C182" s="111">
        <f>[12]С2.5!$AR$11</f>
        <v>0</v>
      </c>
    </row>
    <row r="183" spans="2:3" hidden="1">
      <c r="B183" s="110">
        <f t="shared" si="0"/>
        <v>2060</v>
      </c>
      <c r="C183" s="111">
        <f>[12]С2.5!$AS$11</f>
        <v>0</v>
      </c>
    </row>
    <row r="184" spans="2:3" hidden="1">
      <c r="B184" s="110">
        <f t="shared" si="0"/>
        <v>2061</v>
      </c>
      <c r="C184" s="111">
        <f>[12]С2.5!$AT$11</f>
        <v>0</v>
      </c>
    </row>
    <row r="185" spans="2:3" hidden="1">
      <c r="B185" s="110">
        <f t="shared" si="0"/>
        <v>2062</v>
      </c>
      <c r="C185" s="111">
        <f>[12]С2.5!$AU$11</f>
        <v>0</v>
      </c>
    </row>
    <row r="186" spans="2:3" hidden="1">
      <c r="B186" s="110">
        <f t="shared" si="0"/>
        <v>2063</v>
      </c>
      <c r="C186" s="111">
        <f>[12]С2.5!$AV$11</f>
        <v>0</v>
      </c>
    </row>
    <row r="187" spans="2:3" hidden="1">
      <c r="B187" s="110">
        <f t="shared" si="0"/>
        <v>2064</v>
      </c>
      <c r="C187" s="111">
        <f>[12]С2.5!$AW$11</f>
        <v>0</v>
      </c>
    </row>
    <row r="188" spans="2:3" hidden="1">
      <c r="B188" s="110">
        <f t="shared" si="0"/>
        <v>2065</v>
      </c>
      <c r="C188" s="111">
        <f>[12]С2.5!$AX$11</f>
        <v>0</v>
      </c>
    </row>
    <row r="189" spans="2:3" hidden="1">
      <c r="B189" s="110">
        <f t="shared" si="0"/>
        <v>2066</v>
      </c>
      <c r="C189" s="111">
        <f>[12]С2.5!$AY$11</f>
        <v>0</v>
      </c>
    </row>
    <row r="190" spans="2:3" hidden="1">
      <c r="B190" s="110">
        <f t="shared" si="0"/>
        <v>2067</v>
      </c>
      <c r="C190" s="111">
        <f>[12]С2.5!$AZ$11</f>
        <v>0</v>
      </c>
    </row>
    <row r="191" spans="2:3" hidden="1">
      <c r="B191" s="110">
        <f t="shared" si="0"/>
        <v>2068</v>
      </c>
      <c r="C191" s="111">
        <f>[12]С2.5!$BA$11</f>
        <v>0</v>
      </c>
    </row>
    <row r="192" spans="2:3" hidden="1">
      <c r="B192" s="110">
        <f t="shared" si="0"/>
        <v>2069</v>
      </c>
      <c r="C192" s="111">
        <f>[12]С2.5!$BB$11</f>
        <v>0</v>
      </c>
    </row>
    <row r="193" spans="2:3" hidden="1">
      <c r="B193" s="110">
        <f t="shared" si="0"/>
        <v>2070</v>
      </c>
      <c r="C193" s="111">
        <f>[12]С2.5!$BC$11</f>
        <v>0</v>
      </c>
    </row>
    <row r="194" spans="2:3" hidden="1">
      <c r="B194" s="110">
        <f t="shared" si="0"/>
        <v>2071</v>
      </c>
      <c r="C194" s="111">
        <f>[12]С2.5!$BD$11</f>
        <v>0</v>
      </c>
    </row>
    <row r="195" spans="2:3" hidden="1">
      <c r="B195" s="110">
        <f t="shared" si="0"/>
        <v>2072</v>
      </c>
      <c r="C195" s="111">
        <f>[12]С2.5!$BE$11</f>
        <v>0</v>
      </c>
    </row>
    <row r="196" spans="2:3" hidden="1">
      <c r="B196" s="110">
        <f t="shared" si="0"/>
        <v>2073</v>
      </c>
      <c r="C196" s="111">
        <f>[12]С2.5!$BF$11</f>
        <v>0</v>
      </c>
    </row>
    <row r="197" spans="2:3" hidden="1">
      <c r="B197" s="110">
        <f t="shared" si="0"/>
        <v>2074</v>
      </c>
      <c r="C197" s="111">
        <f>[12]С2.5!$BG$11</f>
        <v>0</v>
      </c>
    </row>
    <row r="198" spans="2:3" hidden="1">
      <c r="B198" s="110">
        <f t="shared" si="0"/>
        <v>2075</v>
      </c>
      <c r="C198" s="111">
        <f>[12]С2.5!$BH$11</f>
        <v>0</v>
      </c>
    </row>
    <row r="199" spans="2:3" hidden="1">
      <c r="B199" s="110">
        <f t="shared" si="0"/>
        <v>2076</v>
      </c>
      <c r="C199" s="111">
        <f>[12]С2.5!$BI$11</f>
        <v>0</v>
      </c>
    </row>
    <row r="200" spans="2:3" hidden="1">
      <c r="B200" s="110">
        <f t="shared" si="0"/>
        <v>2077</v>
      </c>
      <c r="C200" s="111">
        <f>[12]С2.5!$BJ$11</f>
        <v>0</v>
      </c>
    </row>
    <row r="201" spans="2:3" hidden="1">
      <c r="B201" s="110">
        <f t="shared" si="0"/>
        <v>2078</v>
      </c>
      <c r="C201" s="111">
        <f>[12]С2.5!$BK$11</f>
        <v>0</v>
      </c>
    </row>
    <row r="202" spans="2:3" hidden="1">
      <c r="B202" s="110">
        <f t="shared" si="0"/>
        <v>2079</v>
      </c>
      <c r="C202" s="111">
        <f>[12]С2.5!$BL$11</f>
        <v>0</v>
      </c>
    </row>
    <row r="203" spans="2:3" hidden="1">
      <c r="B203" s="110">
        <f t="shared" si="0"/>
        <v>2080</v>
      </c>
      <c r="C203" s="111">
        <f>[12]С2.5!$BM$11</f>
        <v>0</v>
      </c>
    </row>
    <row r="204" spans="2:3" hidden="1">
      <c r="B204" s="110">
        <f t="shared" si="0"/>
        <v>2081</v>
      </c>
      <c r="C204" s="111">
        <f>[12]С2.5!$BN$11</f>
        <v>0</v>
      </c>
    </row>
    <row r="205" spans="2:3" hidden="1">
      <c r="B205" s="110">
        <f t="shared" si="0"/>
        <v>2082</v>
      </c>
      <c r="C205" s="111">
        <f>[12]С2.5!$BO$11</f>
        <v>0</v>
      </c>
    </row>
    <row r="206" spans="2:3" hidden="1">
      <c r="B206" s="110">
        <f t="shared" si="0"/>
        <v>2083</v>
      </c>
      <c r="C206" s="111">
        <f>[12]С2.5!$BP$11</f>
        <v>0</v>
      </c>
    </row>
    <row r="207" spans="2:3" hidden="1">
      <c r="B207" s="110">
        <f t="shared" si="0"/>
        <v>2084</v>
      </c>
      <c r="C207" s="111">
        <f>[12]С2.5!$BQ$11</f>
        <v>0</v>
      </c>
    </row>
    <row r="208" spans="2:3" hidden="1">
      <c r="B208" s="110">
        <f t="shared" si="0"/>
        <v>2085</v>
      </c>
      <c r="C208" s="111">
        <f>[12]С2.5!$BR$11</f>
        <v>0</v>
      </c>
    </row>
    <row r="209" spans="2:3" hidden="1">
      <c r="B209" s="110">
        <f t="shared" ref="B209:B223" si="1">B208+1</f>
        <v>2086</v>
      </c>
      <c r="C209" s="111">
        <f>[12]С2.5!$BS$11</f>
        <v>0</v>
      </c>
    </row>
    <row r="210" spans="2:3" hidden="1">
      <c r="B210" s="110">
        <f t="shared" si="1"/>
        <v>2087</v>
      </c>
      <c r="C210" s="111">
        <f>[12]С2.5!$BT$11</f>
        <v>0</v>
      </c>
    </row>
    <row r="211" spans="2:3" hidden="1">
      <c r="B211" s="110">
        <f t="shared" si="1"/>
        <v>2088</v>
      </c>
      <c r="C211" s="111">
        <f>[12]С2.5!$BU$11</f>
        <v>0</v>
      </c>
    </row>
    <row r="212" spans="2:3" hidden="1">
      <c r="B212" s="110">
        <f t="shared" si="1"/>
        <v>2089</v>
      </c>
      <c r="C212" s="111">
        <f>[12]С2.5!$BV$11</f>
        <v>0</v>
      </c>
    </row>
    <row r="213" spans="2:3" hidden="1">
      <c r="B213" s="110">
        <f t="shared" si="1"/>
        <v>2090</v>
      </c>
      <c r="C213" s="111">
        <f>[12]С2.5!$BW$11</f>
        <v>0</v>
      </c>
    </row>
    <row r="214" spans="2:3" hidden="1">
      <c r="B214" s="110">
        <f t="shared" si="1"/>
        <v>2091</v>
      </c>
      <c r="C214" s="111">
        <f>[12]С2.5!$BX$11</f>
        <v>0</v>
      </c>
    </row>
    <row r="215" spans="2:3" hidden="1">
      <c r="B215" s="110">
        <f t="shared" si="1"/>
        <v>2092</v>
      </c>
      <c r="C215" s="111">
        <f>[12]С2.5!$BY$11</f>
        <v>0</v>
      </c>
    </row>
    <row r="216" spans="2:3" hidden="1">
      <c r="B216" s="110">
        <f t="shared" si="1"/>
        <v>2093</v>
      </c>
      <c r="C216" s="111">
        <f>[12]С2.5!$BZ$11</f>
        <v>0</v>
      </c>
    </row>
    <row r="217" spans="2:3" hidden="1">
      <c r="B217" s="110">
        <f t="shared" si="1"/>
        <v>2094</v>
      </c>
      <c r="C217" s="111">
        <f>[12]С2.5!$CA$11</f>
        <v>0</v>
      </c>
    </row>
    <row r="218" spans="2:3" hidden="1">
      <c r="B218" s="110">
        <f t="shared" si="1"/>
        <v>2095</v>
      </c>
      <c r="C218" s="111">
        <f>[12]С2.5!$CB$11</f>
        <v>0</v>
      </c>
    </row>
    <row r="219" spans="2:3" hidden="1">
      <c r="B219" s="110">
        <f t="shared" si="1"/>
        <v>2096</v>
      </c>
      <c r="C219" s="111">
        <f>[12]С2.5!$CC$11</f>
        <v>0</v>
      </c>
    </row>
    <row r="220" spans="2:3" hidden="1">
      <c r="B220" s="110">
        <f t="shared" si="1"/>
        <v>2097</v>
      </c>
      <c r="C220" s="111">
        <f>[12]С2.5!$CD$11</f>
        <v>0</v>
      </c>
    </row>
    <row r="221" spans="2:3" hidden="1">
      <c r="B221" s="110">
        <f t="shared" si="1"/>
        <v>2098</v>
      </c>
      <c r="C221" s="111">
        <f>[12]С2.5!$CE$11</f>
        <v>0</v>
      </c>
    </row>
    <row r="222" spans="2:3" hidden="1">
      <c r="B222" s="110">
        <f t="shared" si="1"/>
        <v>2099</v>
      </c>
      <c r="C222" s="111">
        <f>[12]С2.5!$CF$11</f>
        <v>0</v>
      </c>
    </row>
    <row r="223" spans="2:3" ht="13.5" hidden="1" thickBot="1">
      <c r="B223" s="112">
        <f t="shared" si="1"/>
        <v>2100</v>
      </c>
      <c r="C223" s="113">
        <f>[12]С2.5!$CG$11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[14]И1!D13</f>
        <v>Субъект Российской Федерации</v>
      </c>
      <c r="C4" s="10" t="str">
        <f>[14]И1!E13</f>
        <v>Новосибирская область</v>
      </c>
    </row>
    <row r="5" spans="1:3" ht="38.25">
      <c r="A5" s="8"/>
      <c r="B5" s="9" t="str">
        <f>[14]И1!D14</f>
        <v>Тип муниципального образования (выберите из списка)</v>
      </c>
      <c r="C5" s="10" t="str">
        <f>[14]И1!E14</f>
        <v>поселок Троицкий, Кочковский муниципальный район</v>
      </c>
    </row>
    <row r="6" spans="1:3">
      <c r="A6" s="8"/>
      <c r="B6" s="9" t="str">
        <f>IF([14]И1!E15="","",[14]И1!D15)</f>
        <v/>
      </c>
      <c r="C6" s="10" t="str">
        <f>IF([14]И1!E15="","",[14]И1!E15)</f>
        <v/>
      </c>
    </row>
    <row r="7" spans="1:3">
      <c r="A7" s="8"/>
      <c r="B7" s="9" t="str">
        <f>[14]И1!D16</f>
        <v>Код ОКТМО</v>
      </c>
      <c r="C7" s="11" t="str">
        <f>[14]И1!E16</f>
        <v>50625416101</v>
      </c>
    </row>
    <row r="8" spans="1:3">
      <c r="A8" s="8"/>
      <c r="B8" s="12" t="str">
        <f>[14]И1!D17</f>
        <v>Система теплоснабжения</v>
      </c>
      <c r="C8" s="13">
        <f>[14]И1!E17</f>
        <v>0</v>
      </c>
    </row>
    <row r="9" spans="1:3">
      <c r="A9" s="8"/>
      <c r="B9" s="9" t="str">
        <f>[14]И1!D8</f>
        <v>Период регулирования (i)-й</v>
      </c>
      <c r="C9" s="14">
        <f>[14]И1!E8</f>
        <v>2025</v>
      </c>
    </row>
    <row r="10" spans="1:3">
      <c r="A10" s="8"/>
      <c r="B10" s="9" t="str">
        <f>[14]И1!D9</f>
        <v>Период регулирования (i-1)-й</v>
      </c>
      <c r="C10" s="14">
        <f>[14]И1!E9</f>
        <v>2024</v>
      </c>
    </row>
    <row r="11" spans="1:3">
      <c r="A11" s="8"/>
      <c r="B11" s="9" t="str">
        <f>[14]И1!D10</f>
        <v>Период регулирования (i-2)-й</v>
      </c>
      <c r="C11" s="14">
        <f>[14]И1!E10</f>
        <v>2023</v>
      </c>
    </row>
    <row r="12" spans="1:3">
      <c r="A12" s="8"/>
      <c r="B12" s="9" t="str">
        <f>[14]И1!D11</f>
        <v>Базовый год (б)</v>
      </c>
      <c r="C12" s="14">
        <f>[14]И1!E11</f>
        <v>2019</v>
      </c>
    </row>
    <row r="13" spans="1:3" ht="38.25">
      <c r="A13" s="8"/>
      <c r="B13" s="9" t="str">
        <f>[14]И1!D18</f>
        <v>Вид топлива, использование которого преобладает в системе теплоснабжения</v>
      </c>
      <c r="C13" s="15" t="str">
        <f>[14]С1.1!E13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5695.4740404458717</v>
      </c>
    </row>
    <row r="18" spans="1:3" ht="42.75">
      <c r="A18" s="22" t="s">
        <v>8</v>
      </c>
      <c r="B18" s="25" t="s">
        <v>9</v>
      </c>
      <c r="C18" s="26">
        <f>[14]С1!F12</f>
        <v>1108.047585911153</v>
      </c>
    </row>
    <row r="19" spans="1:3" ht="42.75">
      <c r="A19" s="22" t="s">
        <v>10</v>
      </c>
      <c r="B19" s="25" t="s">
        <v>11</v>
      </c>
      <c r="C19" s="26">
        <f>[14]С2!F12</f>
        <v>3043.1228747591867</v>
      </c>
    </row>
    <row r="20" spans="1:3" ht="30">
      <c r="A20" s="22" t="s">
        <v>12</v>
      </c>
      <c r="B20" s="25" t="s">
        <v>13</v>
      </c>
      <c r="C20" s="26">
        <f>[14]С3!F12</f>
        <v>910.92503715885755</v>
      </c>
    </row>
    <row r="21" spans="1:3" ht="42.75">
      <c r="A21" s="22" t="s">
        <v>14</v>
      </c>
      <c r="B21" s="25" t="s">
        <v>15</v>
      </c>
      <c r="C21" s="26">
        <f>[14]С4!F12</f>
        <v>521.70258103930428</v>
      </c>
    </row>
    <row r="22" spans="1:3" ht="30">
      <c r="A22" s="22" t="s">
        <v>16</v>
      </c>
      <c r="B22" s="25" t="s">
        <v>17</v>
      </c>
      <c r="C22" s="26">
        <f>[14]С5!F12</f>
        <v>111.67596157737003</v>
      </c>
    </row>
    <row r="23" spans="1:3" ht="43.5" thickBot="1">
      <c r="A23" s="27" t="s">
        <v>18</v>
      </c>
      <c r="B23" s="118" t="s">
        <v>19</v>
      </c>
      <c r="C23" s="28" t="str">
        <f>[14]С6!F12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[14]С1.1!E16</f>
        <v>5100</v>
      </c>
    </row>
    <row r="29" spans="1:3" ht="42.75">
      <c r="A29" s="22" t="s">
        <v>10</v>
      </c>
      <c r="B29" s="33" t="s">
        <v>22</v>
      </c>
      <c r="C29" s="34">
        <f>[14]С1.1!E27</f>
        <v>3997.01</v>
      </c>
    </row>
    <row r="30" spans="1:3" ht="17.25">
      <c r="A30" s="22" t="s">
        <v>12</v>
      </c>
      <c r="B30" s="33" t="s">
        <v>23</v>
      </c>
      <c r="C30" s="35">
        <f>[14]С1.1!E19</f>
        <v>1.4E-2</v>
      </c>
    </row>
    <row r="31" spans="1:3" ht="17.25">
      <c r="A31" s="22" t="s">
        <v>14</v>
      </c>
      <c r="B31" s="33" t="s">
        <v>24</v>
      </c>
      <c r="C31" s="35">
        <f>[14]С1.1!E20</f>
        <v>0.04</v>
      </c>
    </row>
    <row r="32" spans="1:3" ht="30">
      <c r="A32" s="22" t="s">
        <v>16</v>
      </c>
      <c r="B32" s="36" t="s">
        <v>25</v>
      </c>
      <c r="C32" s="37">
        <f>[14]С1!F13</f>
        <v>176.4</v>
      </c>
    </row>
    <row r="33" spans="1:3">
      <c r="A33" s="22" t="s">
        <v>18</v>
      </c>
      <c r="B33" s="36" t="s">
        <v>26</v>
      </c>
      <c r="C33" s="38">
        <f>[14]С1!F16</f>
        <v>7000</v>
      </c>
    </row>
    <row r="34" spans="1:3" ht="14.25">
      <c r="A34" s="22" t="s">
        <v>27</v>
      </c>
      <c r="B34" s="39" t="s">
        <v>28</v>
      </c>
      <c r="C34" s="40">
        <f>[14]С1!F17</f>
        <v>0.72857142857142854</v>
      </c>
    </row>
    <row r="35" spans="1:3" ht="15.75">
      <c r="A35" s="41" t="s">
        <v>29</v>
      </c>
      <c r="B35" s="42" t="s">
        <v>30</v>
      </c>
      <c r="C35" s="40">
        <f>[14]С1!F20</f>
        <v>21.588411179999994</v>
      </c>
    </row>
    <row r="36" spans="1:3" ht="15.75">
      <c r="A36" s="41" t="s">
        <v>31</v>
      </c>
      <c r="B36" s="43" t="s">
        <v>32</v>
      </c>
      <c r="C36" s="40">
        <f>[14]С1!F21</f>
        <v>20.818139999999996</v>
      </c>
    </row>
    <row r="37" spans="1:3" ht="14.25">
      <c r="A37" s="41" t="s">
        <v>33</v>
      </c>
      <c r="B37" s="44" t="s">
        <v>34</v>
      </c>
      <c r="C37" s="40">
        <f>[14]С1!F22</f>
        <v>1.0369999999999999</v>
      </c>
    </row>
    <row r="38" spans="1:3" ht="53.25" thickBot="1">
      <c r="A38" s="27" t="s">
        <v>35</v>
      </c>
      <c r="B38" s="45" t="s">
        <v>36</v>
      </c>
      <c r="C38" s="46">
        <f>[14]С1!F23</f>
        <v>1.0469999999999999</v>
      </c>
    </row>
    <row r="39" spans="1:3" ht="13.5" thickBot="1">
      <c r="A39" s="47"/>
      <c r="B39" s="48"/>
      <c r="C39" s="49"/>
    </row>
    <row r="40" spans="1:3" ht="30" customHeight="1">
      <c r="A40" s="50" t="s">
        <v>37</v>
      </c>
      <c r="B40" s="119" t="s">
        <v>38</v>
      </c>
      <c r="C40" s="119"/>
    </row>
    <row r="41" spans="1:3" ht="25.5">
      <c r="A41" s="22" t="s">
        <v>39</v>
      </c>
      <c r="B41" s="36" t="s">
        <v>40</v>
      </c>
      <c r="C41" s="51" t="str">
        <f>[14]С2.1!E12</f>
        <v>V</v>
      </c>
    </row>
    <row r="42" spans="1:3" ht="25.5">
      <c r="A42" s="22" t="s">
        <v>41</v>
      </c>
      <c r="B42" s="33" t="s">
        <v>42</v>
      </c>
      <c r="C42" s="51" t="str">
        <f>[14]С2.1!E13</f>
        <v>6 и менее баллов</v>
      </c>
    </row>
    <row r="43" spans="1:3" ht="25.5">
      <c r="A43" s="22" t="s">
        <v>43</v>
      </c>
      <c r="B43" s="33" t="s">
        <v>44</v>
      </c>
      <c r="C43" s="51" t="str">
        <f>[14]С2.1!E14</f>
        <v>от 200 до 500</v>
      </c>
    </row>
    <row r="44" spans="1:3" ht="25.5">
      <c r="A44" s="22" t="s">
        <v>45</v>
      </c>
      <c r="B44" s="33" t="s">
        <v>46</v>
      </c>
      <c r="C44" s="52" t="str">
        <f>[14]С2.1!E15</f>
        <v>нет</v>
      </c>
    </row>
    <row r="45" spans="1:3" ht="30">
      <c r="A45" s="22" t="s">
        <v>47</v>
      </c>
      <c r="B45" s="33" t="s">
        <v>48</v>
      </c>
      <c r="C45" s="34">
        <f>[14]С2!F18</f>
        <v>38910.02669467502</v>
      </c>
    </row>
    <row r="46" spans="1:3" ht="30">
      <c r="A46" s="22" t="s">
        <v>49</v>
      </c>
      <c r="B46" s="53" t="s">
        <v>50</v>
      </c>
      <c r="C46" s="34">
        <f>IF([14]С2!F19&gt;0,[14]С2!F19,[14]С2!F20)</f>
        <v>23441.524932855718</v>
      </c>
    </row>
    <row r="47" spans="1:3" ht="25.5">
      <c r="A47" s="22" t="s">
        <v>51</v>
      </c>
      <c r="B47" s="54" t="s">
        <v>52</v>
      </c>
      <c r="C47" s="34">
        <f>[14]С2.1!E19</f>
        <v>-38</v>
      </c>
    </row>
    <row r="48" spans="1:3" ht="25.5">
      <c r="A48" s="22" t="s">
        <v>53</v>
      </c>
      <c r="B48" s="54" t="s">
        <v>54</v>
      </c>
      <c r="C48" s="34" t="str">
        <f>[14]С2.1!E22</f>
        <v>нет</v>
      </c>
    </row>
    <row r="49" spans="1:3" ht="38.25">
      <c r="A49" s="22" t="s">
        <v>55</v>
      </c>
      <c r="B49" s="55" t="s">
        <v>56</v>
      </c>
      <c r="C49" s="34">
        <f>[14]С2.2!E10</f>
        <v>1287</v>
      </c>
    </row>
    <row r="50" spans="1:3" ht="25.5">
      <c r="A50" s="22" t="s">
        <v>57</v>
      </c>
      <c r="B50" s="56" t="s">
        <v>58</v>
      </c>
      <c r="C50" s="34">
        <f>[14]С2.2!E12</f>
        <v>5.97</v>
      </c>
    </row>
    <row r="51" spans="1:3" ht="52.5">
      <c r="A51" s="22" t="s">
        <v>59</v>
      </c>
      <c r="B51" s="57" t="s">
        <v>60</v>
      </c>
      <c r="C51" s="34">
        <f>[14]С2.2!E13</f>
        <v>1</v>
      </c>
    </row>
    <row r="52" spans="1:3" ht="27.75">
      <c r="A52" s="22" t="s">
        <v>61</v>
      </c>
      <c r="B52" s="56" t="s">
        <v>62</v>
      </c>
      <c r="C52" s="34">
        <f>[14]С2.2!E14</f>
        <v>12104</v>
      </c>
    </row>
    <row r="53" spans="1:3" ht="25.5">
      <c r="A53" s="22" t="s">
        <v>63</v>
      </c>
      <c r="B53" s="57" t="s">
        <v>64</v>
      </c>
      <c r="C53" s="35">
        <f>[14]С2.2!E15</f>
        <v>4.8000000000000001E-2</v>
      </c>
    </row>
    <row r="54" spans="1:3">
      <c r="A54" s="22" t="s">
        <v>65</v>
      </c>
      <c r="B54" s="57" t="s">
        <v>66</v>
      </c>
      <c r="C54" s="34">
        <f>[14]С2.2!E16</f>
        <v>1</v>
      </c>
    </row>
    <row r="55" spans="1:3" ht="15.75">
      <c r="A55" s="22" t="s">
        <v>67</v>
      </c>
      <c r="B55" s="58" t="s">
        <v>68</v>
      </c>
      <c r="C55" s="34">
        <f>[14]С2!F21</f>
        <v>1</v>
      </c>
    </row>
    <row r="56" spans="1:3" ht="30">
      <c r="A56" s="59" t="s">
        <v>69</v>
      </c>
      <c r="B56" s="33" t="s">
        <v>70</v>
      </c>
      <c r="C56" s="34">
        <f>[14]С2!F13</f>
        <v>203708.97017230222</v>
      </c>
    </row>
    <row r="57" spans="1:3" ht="30">
      <c r="A57" s="59" t="s">
        <v>71</v>
      </c>
      <c r="B57" s="58" t="s">
        <v>72</v>
      </c>
      <c r="C57" s="34">
        <f>[14]С2!F14</f>
        <v>113455</v>
      </c>
    </row>
    <row r="58" spans="1:3" ht="15.75">
      <c r="A58" s="59" t="s">
        <v>73</v>
      </c>
      <c r="B58" s="60" t="s">
        <v>74</v>
      </c>
      <c r="C58" s="40">
        <f>[14]С2!F15</f>
        <v>1.071</v>
      </c>
    </row>
    <row r="59" spans="1:3" ht="15.75">
      <c r="A59" s="59" t="s">
        <v>75</v>
      </c>
      <c r="B59" s="60" t="s">
        <v>76</v>
      </c>
      <c r="C59" s="40">
        <f>[14]С2!F16</f>
        <v>1</v>
      </c>
    </row>
    <row r="60" spans="1:3" ht="17.25">
      <c r="A60" s="59" t="s">
        <v>77</v>
      </c>
      <c r="B60" s="58" t="s">
        <v>78</v>
      </c>
      <c r="C60" s="34">
        <f>[14]С2!F17</f>
        <v>1.01</v>
      </c>
    </row>
    <row r="61" spans="1:3" s="63" customFormat="1" ht="14.25">
      <c r="A61" s="59" t="s">
        <v>79</v>
      </c>
      <c r="B61" s="61" t="s">
        <v>80</v>
      </c>
      <c r="C61" s="62">
        <f>[14]С2!F33</f>
        <v>10</v>
      </c>
    </row>
    <row r="62" spans="1:3" ht="30">
      <c r="A62" s="59" t="s">
        <v>81</v>
      </c>
      <c r="B62" s="64" t="s">
        <v>82</v>
      </c>
      <c r="C62" s="34">
        <f>[14]С2!F26</f>
        <v>1188.3300751080826</v>
      </c>
    </row>
    <row r="63" spans="1:3" ht="17.25">
      <c r="A63" s="59" t="s">
        <v>83</v>
      </c>
      <c r="B63" s="53" t="s">
        <v>84</v>
      </c>
      <c r="C63" s="34">
        <f>[14]С2!F27</f>
        <v>0.170455936</v>
      </c>
    </row>
    <row r="64" spans="1:3" ht="17.25">
      <c r="A64" s="59" t="s">
        <v>85</v>
      </c>
      <c r="B64" s="58" t="s">
        <v>86</v>
      </c>
      <c r="C64" s="62">
        <f>[14]С2!F28</f>
        <v>4200</v>
      </c>
    </row>
    <row r="65" spans="1:3" ht="42.75">
      <c r="A65" s="59" t="s">
        <v>87</v>
      </c>
      <c r="B65" s="33" t="s">
        <v>88</v>
      </c>
      <c r="C65" s="34">
        <f>[14]С2!F22</f>
        <v>42890.921752741691</v>
      </c>
    </row>
    <row r="66" spans="1:3" ht="30">
      <c r="A66" s="59" t="s">
        <v>89</v>
      </c>
      <c r="B66" s="60" t="s">
        <v>90</v>
      </c>
      <c r="C66" s="34">
        <f>[14]С2!F23</f>
        <v>1990</v>
      </c>
    </row>
    <row r="67" spans="1:3" ht="30">
      <c r="A67" s="59" t="s">
        <v>91</v>
      </c>
      <c r="B67" s="53" t="s">
        <v>92</v>
      </c>
      <c r="C67" s="34">
        <f>[14]С2.1!E27</f>
        <v>14307.876789999998</v>
      </c>
    </row>
    <row r="68" spans="1:3" ht="38.25">
      <c r="A68" s="59" t="s">
        <v>93</v>
      </c>
      <c r="B68" s="65" t="s">
        <v>94</v>
      </c>
      <c r="C68" s="52">
        <f>[14]С2.3!E21</f>
        <v>0</v>
      </c>
    </row>
    <row r="69" spans="1:3" ht="25.5">
      <c r="A69" s="59" t="s">
        <v>95</v>
      </c>
      <c r="B69" s="66" t="s">
        <v>96</v>
      </c>
      <c r="C69" s="67">
        <f>[14]С2.3!E11</f>
        <v>9.89</v>
      </c>
    </row>
    <row r="70" spans="1:3" ht="25.5">
      <c r="A70" s="59" t="s">
        <v>97</v>
      </c>
      <c r="B70" s="66" t="s">
        <v>98</v>
      </c>
      <c r="C70" s="62">
        <f>[14]С2.3!E13</f>
        <v>300</v>
      </c>
    </row>
    <row r="71" spans="1:3" ht="25.5">
      <c r="A71" s="59" t="s">
        <v>99</v>
      </c>
      <c r="B71" s="65" t="s">
        <v>100</v>
      </c>
      <c r="C71" s="68">
        <f>IF([14]С2.3!E22&gt;0,[14]С2.3!E22,[14]С2.3!E14)</f>
        <v>61211</v>
      </c>
    </row>
    <row r="72" spans="1:3" ht="38.25">
      <c r="A72" s="59" t="s">
        <v>101</v>
      </c>
      <c r="B72" s="65" t="s">
        <v>102</v>
      </c>
      <c r="C72" s="68">
        <f>IF([14]С2.3!E23&gt;0,[14]С2.3!E23,[14]С2.3!E15)</f>
        <v>45675</v>
      </c>
    </row>
    <row r="73" spans="1:3" ht="30">
      <c r="A73" s="59" t="s">
        <v>103</v>
      </c>
      <c r="B73" s="53" t="s">
        <v>104</v>
      </c>
      <c r="C73" s="34">
        <f>[14]С2.1!E28</f>
        <v>9541.9567200000001</v>
      </c>
    </row>
    <row r="74" spans="1:3" ht="38.25">
      <c r="A74" s="59" t="s">
        <v>105</v>
      </c>
      <c r="B74" s="65" t="s">
        <v>106</v>
      </c>
      <c r="C74" s="52">
        <f>[14]С2.3!E25</f>
        <v>0</v>
      </c>
    </row>
    <row r="75" spans="1:3" ht="25.5">
      <c r="A75" s="59" t="s">
        <v>107</v>
      </c>
      <c r="B75" s="66" t="s">
        <v>108</v>
      </c>
      <c r="C75" s="67">
        <f>[14]С2.3!E12</f>
        <v>0.56000000000000005</v>
      </c>
    </row>
    <row r="76" spans="1:3" ht="25.5">
      <c r="A76" s="59" t="s">
        <v>109</v>
      </c>
      <c r="B76" s="66" t="s">
        <v>98</v>
      </c>
      <c r="C76" s="62">
        <f>[14]С2.3!E13</f>
        <v>300</v>
      </c>
    </row>
    <row r="77" spans="1:3" ht="25.5">
      <c r="A77" s="59" t="s">
        <v>110</v>
      </c>
      <c r="B77" s="69" t="s">
        <v>111</v>
      </c>
      <c r="C77" s="68">
        <f>IF([14]С2.3!E26&gt;0,[14]С2.3!E26,[14]С2.3!E16)</f>
        <v>65637</v>
      </c>
    </row>
    <row r="78" spans="1:3" ht="38.25">
      <c r="A78" s="59" t="s">
        <v>112</v>
      </c>
      <c r="B78" s="69" t="s">
        <v>113</v>
      </c>
      <c r="C78" s="68">
        <f>IF([14]С2.3!E27&gt;0,[14]С2.3!E27,[14]С2.3!E17)</f>
        <v>31684</v>
      </c>
    </row>
    <row r="79" spans="1:3" ht="17.25">
      <c r="A79" s="59" t="s">
        <v>114</v>
      </c>
      <c r="B79" s="33" t="s">
        <v>115</v>
      </c>
      <c r="C79" s="35">
        <f>[14]С2!F29</f>
        <v>0.17804631770487722</v>
      </c>
    </row>
    <row r="80" spans="1:3" ht="30">
      <c r="A80" s="59" t="s">
        <v>116</v>
      </c>
      <c r="B80" s="53" t="s">
        <v>117</v>
      </c>
      <c r="C80" s="70">
        <f>[14]С2!F30</f>
        <v>0.1652189781021898</v>
      </c>
    </row>
    <row r="81" spans="1:3" ht="17.25">
      <c r="A81" s="59" t="s">
        <v>118</v>
      </c>
      <c r="B81" s="71" t="s">
        <v>119</v>
      </c>
      <c r="C81" s="35">
        <f>[14]С2!F31</f>
        <v>0.13880000000000001</v>
      </c>
    </row>
    <row r="82" spans="1:3" s="63" customFormat="1" ht="18" thickBot="1">
      <c r="A82" s="72" t="s">
        <v>120</v>
      </c>
      <c r="B82" s="73" t="s">
        <v>121</v>
      </c>
      <c r="C82" s="74">
        <f>[14]С2!F32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[14]С3!F14</f>
        <v>14772.721156430425</v>
      </c>
    </row>
    <row r="86" spans="1:3" s="63" customFormat="1" ht="42.75">
      <c r="A86" s="77" t="s">
        <v>126</v>
      </c>
      <c r="B86" s="53" t="s">
        <v>127</v>
      </c>
      <c r="C86" s="78">
        <f>[14]С3!F15</f>
        <v>0.25</v>
      </c>
    </row>
    <row r="87" spans="1:3" s="63" customFormat="1" ht="14.25">
      <c r="A87" s="77" t="s">
        <v>128</v>
      </c>
      <c r="B87" s="79" t="s">
        <v>129</v>
      </c>
      <c r="C87" s="62">
        <f>[14]С3!F18</f>
        <v>15</v>
      </c>
    </row>
    <row r="88" spans="1:3" s="63" customFormat="1" ht="17.25">
      <c r="A88" s="77" t="s">
        <v>130</v>
      </c>
      <c r="B88" s="33" t="s">
        <v>131</v>
      </c>
      <c r="C88" s="34">
        <f>[14]С3!F19</f>
        <v>4187.478806422544</v>
      </c>
    </row>
    <row r="89" spans="1:3" s="63" customFormat="1" ht="55.5">
      <c r="A89" s="77" t="s">
        <v>132</v>
      </c>
      <c r="B89" s="53" t="s">
        <v>133</v>
      </c>
      <c r="C89" s="80">
        <f>[14]С3!F20</f>
        <v>2.1999999999999999E-2</v>
      </c>
    </row>
    <row r="90" spans="1:3" s="63" customFormat="1" ht="14.25">
      <c r="A90" s="77" t="s">
        <v>134</v>
      </c>
      <c r="B90" s="58" t="s">
        <v>80</v>
      </c>
      <c r="C90" s="62">
        <f>[14]С3!F21</f>
        <v>10</v>
      </c>
    </row>
    <row r="91" spans="1:3" s="63" customFormat="1" ht="17.25">
      <c r="A91" s="77" t="s">
        <v>135</v>
      </c>
      <c r="B91" s="33" t="s">
        <v>136</v>
      </c>
      <c r="C91" s="34">
        <f>[14]С3!F22</f>
        <v>3.564990225324248</v>
      </c>
    </row>
    <row r="92" spans="1:3" s="63" customFormat="1" ht="55.5">
      <c r="A92" s="77" t="s">
        <v>137</v>
      </c>
      <c r="B92" s="53" t="s">
        <v>138</v>
      </c>
      <c r="C92" s="80">
        <f>[14]С3!F23</f>
        <v>3.0000000000000001E-3</v>
      </c>
    </row>
    <row r="93" spans="1:3" s="63" customFormat="1" ht="27.75" thickBot="1">
      <c r="A93" s="81" t="s">
        <v>139</v>
      </c>
      <c r="B93" s="82" t="s">
        <v>140</v>
      </c>
      <c r="C93" s="83">
        <f>[14]С3!F24</f>
        <v>1188.3300751080826</v>
      </c>
    </row>
    <row r="94" spans="1:3" ht="13.5" thickBot="1">
      <c r="A94" s="47"/>
      <c r="B94" s="75"/>
      <c r="C94" s="15"/>
    </row>
    <row r="95" spans="1:3" ht="30" customHeight="1">
      <c r="A95" s="84" t="s">
        <v>141</v>
      </c>
      <c r="B95" s="119" t="s">
        <v>142</v>
      </c>
      <c r="C95" s="119"/>
    </row>
    <row r="96" spans="1:3" ht="30">
      <c r="A96" s="59" t="s">
        <v>143</v>
      </c>
      <c r="B96" s="33" t="s">
        <v>144</v>
      </c>
      <c r="C96" s="34">
        <f>[14]С4!F16</f>
        <v>1652.5</v>
      </c>
    </row>
    <row r="97" spans="1:3" ht="30">
      <c r="A97" s="59" t="s">
        <v>145</v>
      </c>
      <c r="B97" s="58" t="s">
        <v>146</v>
      </c>
      <c r="C97" s="34">
        <f>[14]С4!F17</f>
        <v>73547</v>
      </c>
    </row>
    <row r="98" spans="1:3" ht="17.25">
      <c r="A98" s="59" t="s">
        <v>147</v>
      </c>
      <c r="B98" s="58" t="s">
        <v>148</v>
      </c>
      <c r="C98" s="40">
        <f>[14]С4!F18</f>
        <v>0.02</v>
      </c>
    </row>
    <row r="99" spans="1:3" ht="30">
      <c r="A99" s="59" t="s">
        <v>149</v>
      </c>
      <c r="B99" s="58" t="s">
        <v>150</v>
      </c>
      <c r="C99" s="34">
        <f>[14]С4!F19</f>
        <v>12104</v>
      </c>
    </row>
    <row r="100" spans="1:3" ht="31.5">
      <c r="A100" s="59" t="s">
        <v>151</v>
      </c>
      <c r="B100" s="58" t="s">
        <v>152</v>
      </c>
      <c r="C100" s="40">
        <f>[14]С4!F20</f>
        <v>1.4999999999999999E-2</v>
      </c>
    </row>
    <row r="101" spans="1:3" ht="30">
      <c r="A101" s="59" t="s">
        <v>153</v>
      </c>
      <c r="B101" s="33" t="s">
        <v>154</v>
      </c>
      <c r="C101" s="34">
        <f>[14]С4!F21</f>
        <v>1933.1949342509995</v>
      </c>
    </row>
    <row r="102" spans="1:3" ht="24" customHeight="1">
      <c r="A102" s="59" t="s">
        <v>155</v>
      </c>
      <c r="B102" s="53" t="s">
        <v>156</v>
      </c>
      <c r="C102" s="85">
        <f>IF([14]С4.2!F8="да",[14]С4.2!D21,[14]С4.2!D15)</f>
        <v>0</v>
      </c>
    </row>
    <row r="103" spans="1:3" ht="68.25">
      <c r="A103" s="59" t="s">
        <v>157</v>
      </c>
      <c r="B103" s="53" t="s">
        <v>158</v>
      </c>
      <c r="C103" s="34">
        <f>[14]С4!F22</f>
        <v>3.6112641666666665</v>
      </c>
    </row>
    <row r="104" spans="1:3" ht="30">
      <c r="A104" s="59" t="s">
        <v>159</v>
      </c>
      <c r="B104" s="58" t="s">
        <v>160</v>
      </c>
      <c r="C104" s="34">
        <f>[14]С4!F23</f>
        <v>180</v>
      </c>
    </row>
    <row r="105" spans="1:3" ht="14.25">
      <c r="A105" s="59" t="s">
        <v>161</v>
      </c>
      <c r="B105" s="53" t="s">
        <v>162</v>
      </c>
      <c r="C105" s="34">
        <f>[14]С4!F24</f>
        <v>8497.1999999999989</v>
      </c>
    </row>
    <row r="106" spans="1:3" ht="14.25">
      <c r="A106" s="59" t="s">
        <v>163</v>
      </c>
      <c r="B106" s="58" t="s">
        <v>164</v>
      </c>
      <c r="C106" s="40">
        <f>[14]С4!F25</f>
        <v>0.35</v>
      </c>
    </row>
    <row r="107" spans="1:3" ht="17.25">
      <c r="A107" s="59" t="s">
        <v>165</v>
      </c>
      <c r="B107" s="33" t="s">
        <v>166</v>
      </c>
      <c r="C107" s="34">
        <f>[14]С4!F26</f>
        <v>40.716269999999994</v>
      </c>
    </row>
    <row r="108" spans="1:3" ht="25.5">
      <c r="A108" s="59" t="s">
        <v>167</v>
      </c>
      <c r="B108" s="53" t="s">
        <v>94</v>
      </c>
      <c r="C108" s="85">
        <f>[14]С4.3!E16</f>
        <v>0</v>
      </c>
    </row>
    <row r="109" spans="1:3" ht="25.5">
      <c r="A109" s="59" t="s">
        <v>168</v>
      </c>
      <c r="B109" s="53" t="s">
        <v>169</v>
      </c>
      <c r="C109" s="34">
        <f>[14]С4.3!E17</f>
        <v>11.61</v>
      </c>
    </row>
    <row r="110" spans="1:3" ht="38.25">
      <c r="A110" s="59" t="s">
        <v>170</v>
      </c>
      <c r="B110" s="53" t="s">
        <v>106</v>
      </c>
      <c r="C110" s="85">
        <f>[14]С4.3!E18</f>
        <v>0</v>
      </c>
    </row>
    <row r="111" spans="1:3">
      <c r="A111" s="59" t="s">
        <v>171</v>
      </c>
      <c r="B111" s="53" t="s">
        <v>172</v>
      </c>
      <c r="C111" s="34">
        <f>[14]С4.3!E19</f>
        <v>0</v>
      </c>
    </row>
    <row r="112" spans="1:3">
      <c r="A112" s="59" t="s">
        <v>173</v>
      </c>
      <c r="B112" s="58" t="s">
        <v>174</v>
      </c>
      <c r="C112" s="34">
        <f>[14]С4.3!E11</f>
        <v>1871</v>
      </c>
    </row>
    <row r="113" spans="1:3">
      <c r="A113" s="59" t="s">
        <v>175</v>
      </c>
      <c r="B113" s="58" t="s">
        <v>176</v>
      </c>
      <c r="C113" s="52">
        <f>[14]С4.3!E12</f>
        <v>1636</v>
      </c>
    </row>
    <row r="114" spans="1:3">
      <c r="A114" s="59" t="s">
        <v>177</v>
      </c>
      <c r="B114" s="58" t="s">
        <v>178</v>
      </c>
      <c r="C114" s="52">
        <f>[14]С4.3!E13</f>
        <v>204</v>
      </c>
    </row>
    <row r="115" spans="1:3" ht="30">
      <c r="A115" s="59" t="s">
        <v>179</v>
      </c>
      <c r="B115" s="33" t="s">
        <v>180</v>
      </c>
      <c r="C115" s="34">
        <f>[14]С4!F27</f>
        <v>1216.9608676091943</v>
      </c>
    </row>
    <row r="116" spans="1:3" ht="25.5">
      <c r="A116" s="59" t="s">
        <v>181</v>
      </c>
      <c r="B116" s="53" t="s">
        <v>182</v>
      </c>
      <c r="C116" s="34">
        <f>[14]С4!F28</f>
        <v>934.68576621289878</v>
      </c>
    </row>
    <row r="117" spans="1:3" ht="42.75">
      <c r="A117" s="59" t="s">
        <v>183</v>
      </c>
      <c r="B117" s="53" t="s">
        <v>184</v>
      </c>
      <c r="C117" s="34">
        <f>[14]С4!F29</f>
        <v>282.2751013962955</v>
      </c>
    </row>
    <row r="118" spans="1:3" ht="30">
      <c r="A118" s="59" t="s">
        <v>185</v>
      </c>
      <c r="B118" s="39" t="s">
        <v>186</v>
      </c>
      <c r="C118" s="34">
        <f>[14]С4!F30</f>
        <v>2821.4798846458834</v>
      </c>
    </row>
    <row r="119" spans="1:3" ht="42.75">
      <c r="A119" s="59" t="s">
        <v>187</v>
      </c>
      <c r="B119" s="86" t="s">
        <v>188</v>
      </c>
      <c r="C119" s="34">
        <f>[14]С4!F33</f>
        <v>1631.7649649112284</v>
      </c>
    </row>
    <row r="120" spans="1:3" ht="30">
      <c r="A120" s="59" t="s">
        <v>189</v>
      </c>
      <c r="B120" s="87" t="s">
        <v>190</v>
      </c>
      <c r="C120" s="34">
        <f>[14]С4!F35</f>
        <v>17.040680999999999</v>
      </c>
    </row>
    <row r="121" spans="1:3" ht="14.25">
      <c r="A121" s="59" t="s">
        <v>191</v>
      </c>
      <c r="B121" s="56" t="s">
        <v>192</v>
      </c>
      <c r="C121" s="34">
        <f>[14]С4!F36</f>
        <v>14319.9</v>
      </c>
    </row>
    <row r="122" spans="1:3" ht="28.5" thickBot="1">
      <c r="A122" s="72" t="s">
        <v>193</v>
      </c>
      <c r="B122" s="88" t="s">
        <v>194</v>
      </c>
      <c r="C122" s="83">
        <f>[14]С4!F37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[14]С5!F17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[14]С2!F37</f>
        <v>20.818139999999996</v>
      </c>
    </row>
    <row r="136" spans="1:3" ht="14.25">
      <c r="A136" s="59" t="s">
        <v>216</v>
      </c>
      <c r="B136" s="101" t="s">
        <v>217</v>
      </c>
      <c r="C136" s="34">
        <f>[14]С2!F38</f>
        <v>7</v>
      </c>
    </row>
    <row r="137" spans="1:3" ht="17.25">
      <c r="A137" s="59" t="s">
        <v>218</v>
      </c>
      <c r="B137" s="101" t="s">
        <v>219</v>
      </c>
      <c r="C137" s="34">
        <f>[14]С2!F40</f>
        <v>0.97</v>
      </c>
    </row>
    <row r="138" spans="1:3" ht="15" thickBot="1">
      <c r="A138" s="72" t="s">
        <v>220</v>
      </c>
      <c r="B138" s="102" t="s">
        <v>221</v>
      </c>
      <c r="C138" s="46">
        <f>[14]С2!F42</f>
        <v>0.35</v>
      </c>
    </row>
    <row r="139" spans="1:3" s="89" customFormat="1" ht="13.5" thickBot="1">
      <c r="A139" s="47"/>
      <c r="B139" s="75"/>
      <c r="C139" s="15"/>
    </row>
    <row r="140" spans="1:3" ht="30">
      <c r="A140" s="84" t="s">
        <v>222</v>
      </c>
      <c r="B140" s="103" t="s">
        <v>223</v>
      </c>
      <c r="C140" s="104">
        <f>[14]С2!F35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[14]С2.5!$E$11</f>
        <v>-2.9000000000000026E-2</v>
      </c>
    </row>
    <row r="144" spans="1:3">
      <c r="A144" s="105"/>
      <c r="B144" s="110">
        <f>B143+1</f>
        <v>2021</v>
      </c>
      <c r="C144" s="111">
        <f>[14]С2.5!$F$11</f>
        <v>0.245</v>
      </c>
    </row>
    <row r="145" spans="1:3">
      <c r="A145" s="105"/>
      <c r="B145" s="110">
        <f t="shared" ref="B145:B208" si="0">B144+1</f>
        <v>2022</v>
      </c>
      <c r="C145" s="111">
        <f>[14]С2.5!$G$11</f>
        <v>0.114</v>
      </c>
    </row>
    <row r="146" spans="1:3" ht="13.5" thickBot="1">
      <c r="A146" s="105"/>
      <c r="B146" s="112">
        <f t="shared" si="0"/>
        <v>2023</v>
      </c>
      <c r="C146" s="113">
        <f>[14]С2.5!$H$11</f>
        <v>0.04</v>
      </c>
    </row>
    <row r="147" spans="1:3">
      <c r="A147" s="105"/>
      <c r="B147" s="114">
        <f t="shared" si="0"/>
        <v>2024</v>
      </c>
      <c r="C147" s="115">
        <f>[14]С2.5!$I$11</f>
        <v>0.11700000000000001</v>
      </c>
    </row>
    <row r="148" spans="1:3">
      <c r="A148" s="105"/>
      <c r="B148" s="110">
        <f t="shared" si="0"/>
        <v>2025</v>
      </c>
      <c r="C148" s="111">
        <f>[14]С2.5!$J$11</f>
        <v>6.0999999999999999E-2</v>
      </c>
    </row>
    <row r="149" spans="1:3" hidden="1">
      <c r="A149" s="105"/>
      <c r="B149" s="110">
        <f t="shared" si="0"/>
        <v>2026</v>
      </c>
      <c r="C149" s="111">
        <f>[14]С2.5!$K$11</f>
        <v>3.5813361771260002E-2</v>
      </c>
    </row>
    <row r="150" spans="1:3" hidden="1">
      <c r="A150" s="105"/>
      <c r="B150" s="110">
        <f t="shared" si="0"/>
        <v>2027</v>
      </c>
      <c r="C150" s="111">
        <f>[14]С2.5!$L$11</f>
        <v>3.2682303599220003E-2</v>
      </c>
    </row>
    <row r="151" spans="1:3" hidden="1">
      <c r="A151" s="105"/>
      <c r="B151" s="110">
        <f t="shared" si="0"/>
        <v>2028</v>
      </c>
      <c r="C151" s="111">
        <f>[14]С2.5!$M$11</f>
        <v>0</v>
      </c>
    </row>
    <row r="152" spans="1:3" hidden="1">
      <c r="A152" s="105"/>
      <c r="B152" s="110">
        <f t="shared" si="0"/>
        <v>2029</v>
      </c>
      <c r="C152" s="111">
        <f>[14]С2.5!$N$11</f>
        <v>0</v>
      </c>
    </row>
    <row r="153" spans="1:3" hidden="1">
      <c r="A153" s="105"/>
      <c r="B153" s="110">
        <f t="shared" si="0"/>
        <v>2030</v>
      </c>
      <c r="C153" s="111">
        <f>[14]С2.5!$O$11</f>
        <v>0</v>
      </c>
    </row>
    <row r="154" spans="1:3" hidden="1">
      <c r="A154" s="105"/>
      <c r="B154" s="110">
        <f t="shared" si="0"/>
        <v>2031</v>
      </c>
      <c r="C154" s="111">
        <f>[14]С2.5!$P$11</f>
        <v>0</v>
      </c>
    </row>
    <row r="155" spans="1:3" hidden="1">
      <c r="A155" s="89"/>
      <c r="B155" s="110">
        <f t="shared" si="0"/>
        <v>2032</v>
      </c>
      <c r="C155" s="111">
        <f>[14]С2.5!$Q$11</f>
        <v>0</v>
      </c>
    </row>
    <row r="156" spans="1:3" hidden="1">
      <c r="A156" s="89"/>
      <c r="B156" s="110">
        <f t="shared" si="0"/>
        <v>2033</v>
      </c>
      <c r="C156" s="111">
        <f>[14]С2.5!$R$11</f>
        <v>0</v>
      </c>
    </row>
    <row r="157" spans="1:3" hidden="1">
      <c r="B157" s="110">
        <f t="shared" si="0"/>
        <v>2034</v>
      </c>
      <c r="C157" s="111">
        <f>[14]С2.5!$S$11</f>
        <v>0</v>
      </c>
    </row>
    <row r="158" spans="1:3" hidden="1">
      <c r="B158" s="110">
        <f t="shared" si="0"/>
        <v>2035</v>
      </c>
      <c r="C158" s="111">
        <f>[14]С2.5!$T$11</f>
        <v>0</v>
      </c>
    </row>
    <row r="159" spans="1:3" hidden="1">
      <c r="B159" s="110">
        <f t="shared" si="0"/>
        <v>2036</v>
      </c>
      <c r="C159" s="111">
        <f>[14]С2.5!$U$11</f>
        <v>0</v>
      </c>
    </row>
    <row r="160" spans="1:3" hidden="1">
      <c r="B160" s="110">
        <f t="shared" si="0"/>
        <v>2037</v>
      </c>
      <c r="C160" s="111">
        <f>[14]С2.5!$V$11</f>
        <v>0</v>
      </c>
    </row>
    <row r="161" spans="2:3" hidden="1">
      <c r="B161" s="110">
        <f t="shared" si="0"/>
        <v>2038</v>
      </c>
      <c r="C161" s="111">
        <f>[14]С2.5!$W$11</f>
        <v>0</v>
      </c>
    </row>
    <row r="162" spans="2:3" hidden="1">
      <c r="B162" s="110">
        <f t="shared" si="0"/>
        <v>2039</v>
      </c>
      <c r="C162" s="111">
        <f>[14]С2.5!$X$11</f>
        <v>0</v>
      </c>
    </row>
    <row r="163" spans="2:3" hidden="1">
      <c r="B163" s="110">
        <f t="shared" si="0"/>
        <v>2040</v>
      </c>
      <c r="C163" s="111">
        <f>[14]С2.5!$Y$11</f>
        <v>0</v>
      </c>
    </row>
    <row r="164" spans="2:3" hidden="1">
      <c r="B164" s="110">
        <f t="shared" si="0"/>
        <v>2041</v>
      </c>
      <c r="C164" s="111">
        <f>[14]С2.5!$Z$11</f>
        <v>0</v>
      </c>
    </row>
    <row r="165" spans="2:3" hidden="1">
      <c r="B165" s="110">
        <f t="shared" si="0"/>
        <v>2042</v>
      </c>
      <c r="C165" s="111">
        <f>[14]С2.5!$AA$11</f>
        <v>0</v>
      </c>
    </row>
    <row r="166" spans="2:3" hidden="1">
      <c r="B166" s="110">
        <f t="shared" si="0"/>
        <v>2043</v>
      </c>
      <c r="C166" s="111">
        <f>[14]С2.5!$AB$11</f>
        <v>0</v>
      </c>
    </row>
    <row r="167" spans="2:3" hidden="1">
      <c r="B167" s="110">
        <f t="shared" si="0"/>
        <v>2044</v>
      </c>
      <c r="C167" s="111">
        <f>[14]С2.5!$AC$11</f>
        <v>0</v>
      </c>
    </row>
    <row r="168" spans="2:3" hidden="1">
      <c r="B168" s="110">
        <f t="shared" si="0"/>
        <v>2045</v>
      </c>
      <c r="C168" s="111">
        <f>[14]С2.5!$AD$11</f>
        <v>0</v>
      </c>
    </row>
    <row r="169" spans="2:3" hidden="1">
      <c r="B169" s="110">
        <f t="shared" si="0"/>
        <v>2046</v>
      </c>
      <c r="C169" s="111">
        <f>[14]С2.5!$AE$11</f>
        <v>0</v>
      </c>
    </row>
    <row r="170" spans="2:3" hidden="1">
      <c r="B170" s="110">
        <f t="shared" si="0"/>
        <v>2047</v>
      </c>
      <c r="C170" s="111">
        <f>[14]С2.5!$AF$11</f>
        <v>0</v>
      </c>
    </row>
    <row r="171" spans="2:3" hidden="1">
      <c r="B171" s="110">
        <f t="shared" si="0"/>
        <v>2048</v>
      </c>
      <c r="C171" s="111">
        <f>[14]С2.5!$AG$11</f>
        <v>0</v>
      </c>
    </row>
    <row r="172" spans="2:3" hidden="1">
      <c r="B172" s="110">
        <f t="shared" si="0"/>
        <v>2049</v>
      </c>
      <c r="C172" s="111">
        <f>[14]С2.5!$AH$11</f>
        <v>0</v>
      </c>
    </row>
    <row r="173" spans="2:3" hidden="1">
      <c r="B173" s="110">
        <f t="shared" si="0"/>
        <v>2050</v>
      </c>
      <c r="C173" s="111">
        <f>[14]С2.5!$AI$11</f>
        <v>0</v>
      </c>
    </row>
    <row r="174" spans="2:3" hidden="1">
      <c r="B174" s="110">
        <f t="shared" si="0"/>
        <v>2051</v>
      </c>
      <c r="C174" s="111">
        <f>[14]С2.5!$AJ$11</f>
        <v>0</v>
      </c>
    </row>
    <row r="175" spans="2:3" hidden="1">
      <c r="B175" s="110">
        <f t="shared" si="0"/>
        <v>2052</v>
      </c>
      <c r="C175" s="111">
        <f>[14]С2.5!$AK$11</f>
        <v>0</v>
      </c>
    </row>
    <row r="176" spans="2:3" hidden="1">
      <c r="B176" s="110">
        <f t="shared" si="0"/>
        <v>2053</v>
      </c>
      <c r="C176" s="111">
        <f>[14]С2.5!$AL$11</f>
        <v>0</v>
      </c>
    </row>
    <row r="177" spans="2:3" hidden="1">
      <c r="B177" s="110">
        <f t="shared" si="0"/>
        <v>2054</v>
      </c>
      <c r="C177" s="111">
        <f>[14]С2.5!$AM$11</f>
        <v>0</v>
      </c>
    </row>
    <row r="178" spans="2:3" hidden="1">
      <c r="B178" s="110">
        <f t="shared" si="0"/>
        <v>2055</v>
      </c>
      <c r="C178" s="111">
        <f>[14]С2.5!$AN$11</f>
        <v>0</v>
      </c>
    </row>
    <row r="179" spans="2:3" hidden="1">
      <c r="B179" s="110">
        <f t="shared" si="0"/>
        <v>2056</v>
      </c>
      <c r="C179" s="111">
        <f>[14]С2.5!$AO$11</f>
        <v>0</v>
      </c>
    </row>
    <row r="180" spans="2:3" hidden="1">
      <c r="B180" s="110">
        <f t="shared" si="0"/>
        <v>2057</v>
      </c>
      <c r="C180" s="111">
        <f>[14]С2.5!$AP$11</f>
        <v>0</v>
      </c>
    </row>
    <row r="181" spans="2:3" hidden="1">
      <c r="B181" s="110">
        <f t="shared" si="0"/>
        <v>2058</v>
      </c>
      <c r="C181" s="111">
        <f>[14]С2.5!$AQ$11</f>
        <v>0</v>
      </c>
    </row>
    <row r="182" spans="2:3" hidden="1">
      <c r="B182" s="110">
        <f t="shared" si="0"/>
        <v>2059</v>
      </c>
      <c r="C182" s="111">
        <f>[14]С2.5!$AR$11</f>
        <v>0</v>
      </c>
    </row>
    <row r="183" spans="2:3" hidden="1">
      <c r="B183" s="110">
        <f t="shared" si="0"/>
        <v>2060</v>
      </c>
      <c r="C183" s="111">
        <f>[14]С2.5!$AS$11</f>
        <v>0</v>
      </c>
    </row>
    <row r="184" spans="2:3" hidden="1">
      <c r="B184" s="110">
        <f t="shared" si="0"/>
        <v>2061</v>
      </c>
      <c r="C184" s="111">
        <f>[14]С2.5!$AT$11</f>
        <v>0</v>
      </c>
    </row>
    <row r="185" spans="2:3" hidden="1">
      <c r="B185" s="110">
        <f t="shared" si="0"/>
        <v>2062</v>
      </c>
      <c r="C185" s="111">
        <f>[14]С2.5!$AU$11</f>
        <v>0</v>
      </c>
    </row>
    <row r="186" spans="2:3" hidden="1">
      <c r="B186" s="110">
        <f t="shared" si="0"/>
        <v>2063</v>
      </c>
      <c r="C186" s="111">
        <f>[14]С2.5!$AV$11</f>
        <v>0</v>
      </c>
    </row>
    <row r="187" spans="2:3" hidden="1">
      <c r="B187" s="110">
        <f t="shared" si="0"/>
        <v>2064</v>
      </c>
      <c r="C187" s="111">
        <f>[14]С2.5!$AW$11</f>
        <v>0</v>
      </c>
    </row>
    <row r="188" spans="2:3" hidden="1">
      <c r="B188" s="110">
        <f t="shared" si="0"/>
        <v>2065</v>
      </c>
      <c r="C188" s="111">
        <f>[14]С2.5!$AX$11</f>
        <v>0</v>
      </c>
    </row>
    <row r="189" spans="2:3" hidden="1">
      <c r="B189" s="110">
        <f t="shared" si="0"/>
        <v>2066</v>
      </c>
      <c r="C189" s="111">
        <f>[14]С2.5!$AY$11</f>
        <v>0</v>
      </c>
    </row>
    <row r="190" spans="2:3" hidden="1">
      <c r="B190" s="110">
        <f t="shared" si="0"/>
        <v>2067</v>
      </c>
      <c r="C190" s="111">
        <f>[14]С2.5!$AZ$11</f>
        <v>0</v>
      </c>
    </row>
    <row r="191" spans="2:3" hidden="1">
      <c r="B191" s="110">
        <f t="shared" si="0"/>
        <v>2068</v>
      </c>
      <c r="C191" s="111">
        <f>[14]С2.5!$BA$11</f>
        <v>0</v>
      </c>
    </row>
    <row r="192" spans="2:3" hidden="1">
      <c r="B192" s="110">
        <f t="shared" si="0"/>
        <v>2069</v>
      </c>
      <c r="C192" s="111">
        <f>[14]С2.5!$BB$11</f>
        <v>0</v>
      </c>
    </row>
    <row r="193" spans="2:3" hidden="1">
      <c r="B193" s="110">
        <f t="shared" si="0"/>
        <v>2070</v>
      </c>
      <c r="C193" s="111">
        <f>[14]С2.5!$BC$11</f>
        <v>0</v>
      </c>
    </row>
    <row r="194" spans="2:3" hidden="1">
      <c r="B194" s="110">
        <f t="shared" si="0"/>
        <v>2071</v>
      </c>
      <c r="C194" s="111">
        <f>[14]С2.5!$BD$11</f>
        <v>0</v>
      </c>
    </row>
    <row r="195" spans="2:3" hidden="1">
      <c r="B195" s="110">
        <f t="shared" si="0"/>
        <v>2072</v>
      </c>
      <c r="C195" s="111">
        <f>[14]С2.5!$BE$11</f>
        <v>0</v>
      </c>
    </row>
    <row r="196" spans="2:3" hidden="1">
      <c r="B196" s="110">
        <f t="shared" si="0"/>
        <v>2073</v>
      </c>
      <c r="C196" s="111">
        <f>[14]С2.5!$BF$11</f>
        <v>0</v>
      </c>
    </row>
    <row r="197" spans="2:3" hidden="1">
      <c r="B197" s="110">
        <f t="shared" si="0"/>
        <v>2074</v>
      </c>
      <c r="C197" s="111">
        <f>[14]С2.5!$BG$11</f>
        <v>0</v>
      </c>
    </row>
    <row r="198" spans="2:3" hidden="1">
      <c r="B198" s="110">
        <f t="shared" si="0"/>
        <v>2075</v>
      </c>
      <c r="C198" s="111">
        <f>[14]С2.5!$BH$11</f>
        <v>0</v>
      </c>
    </row>
    <row r="199" spans="2:3" hidden="1">
      <c r="B199" s="110">
        <f t="shared" si="0"/>
        <v>2076</v>
      </c>
      <c r="C199" s="111">
        <f>[14]С2.5!$BI$11</f>
        <v>0</v>
      </c>
    </row>
    <row r="200" spans="2:3" hidden="1">
      <c r="B200" s="110">
        <f t="shared" si="0"/>
        <v>2077</v>
      </c>
      <c r="C200" s="111">
        <f>[14]С2.5!$BJ$11</f>
        <v>0</v>
      </c>
    </row>
    <row r="201" spans="2:3" hidden="1">
      <c r="B201" s="110">
        <f t="shared" si="0"/>
        <v>2078</v>
      </c>
      <c r="C201" s="111">
        <f>[14]С2.5!$BK$11</f>
        <v>0</v>
      </c>
    </row>
    <row r="202" spans="2:3" hidden="1">
      <c r="B202" s="110">
        <f t="shared" si="0"/>
        <v>2079</v>
      </c>
      <c r="C202" s="111">
        <f>[14]С2.5!$BL$11</f>
        <v>0</v>
      </c>
    </row>
    <row r="203" spans="2:3" hidden="1">
      <c r="B203" s="110">
        <f t="shared" si="0"/>
        <v>2080</v>
      </c>
      <c r="C203" s="111">
        <f>[14]С2.5!$BM$11</f>
        <v>0</v>
      </c>
    </row>
    <row r="204" spans="2:3" hidden="1">
      <c r="B204" s="110">
        <f t="shared" si="0"/>
        <v>2081</v>
      </c>
      <c r="C204" s="111">
        <f>[14]С2.5!$BN$11</f>
        <v>0</v>
      </c>
    </row>
    <row r="205" spans="2:3" hidden="1">
      <c r="B205" s="110">
        <f t="shared" si="0"/>
        <v>2082</v>
      </c>
      <c r="C205" s="111">
        <f>[14]С2.5!$BO$11</f>
        <v>0</v>
      </c>
    </row>
    <row r="206" spans="2:3" hidden="1">
      <c r="B206" s="110">
        <f t="shared" si="0"/>
        <v>2083</v>
      </c>
      <c r="C206" s="111">
        <f>[14]С2.5!$BP$11</f>
        <v>0</v>
      </c>
    </row>
    <row r="207" spans="2:3" hidden="1">
      <c r="B207" s="110">
        <f t="shared" si="0"/>
        <v>2084</v>
      </c>
      <c r="C207" s="111">
        <f>[14]С2.5!$BQ$11</f>
        <v>0</v>
      </c>
    </row>
    <row r="208" spans="2:3" hidden="1">
      <c r="B208" s="110">
        <f t="shared" si="0"/>
        <v>2085</v>
      </c>
      <c r="C208" s="111">
        <f>[14]С2.5!$BR$11</f>
        <v>0</v>
      </c>
    </row>
    <row r="209" spans="2:3" hidden="1">
      <c r="B209" s="110">
        <f t="shared" ref="B209:B223" si="1">B208+1</f>
        <v>2086</v>
      </c>
      <c r="C209" s="111">
        <f>[14]С2.5!$BS$11</f>
        <v>0</v>
      </c>
    </row>
    <row r="210" spans="2:3" hidden="1">
      <c r="B210" s="110">
        <f t="shared" si="1"/>
        <v>2087</v>
      </c>
      <c r="C210" s="111">
        <f>[14]С2.5!$BT$11</f>
        <v>0</v>
      </c>
    </row>
    <row r="211" spans="2:3" hidden="1">
      <c r="B211" s="110">
        <f t="shared" si="1"/>
        <v>2088</v>
      </c>
      <c r="C211" s="111">
        <f>[14]С2.5!$BU$11</f>
        <v>0</v>
      </c>
    </row>
    <row r="212" spans="2:3" hidden="1">
      <c r="B212" s="110">
        <f t="shared" si="1"/>
        <v>2089</v>
      </c>
      <c r="C212" s="111">
        <f>[14]С2.5!$BV$11</f>
        <v>0</v>
      </c>
    </row>
    <row r="213" spans="2:3" hidden="1">
      <c r="B213" s="110">
        <f t="shared" si="1"/>
        <v>2090</v>
      </c>
      <c r="C213" s="111">
        <f>[14]С2.5!$BW$11</f>
        <v>0</v>
      </c>
    </row>
    <row r="214" spans="2:3" hidden="1">
      <c r="B214" s="110">
        <f t="shared" si="1"/>
        <v>2091</v>
      </c>
      <c r="C214" s="111">
        <f>[14]С2.5!$BX$11</f>
        <v>0</v>
      </c>
    </row>
    <row r="215" spans="2:3" hidden="1">
      <c r="B215" s="110">
        <f t="shared" si="1"/>
        <v>2092</v>
      </c>
      <c r="C215" s="111">
        <f>[14]С2.5!$BY$11</f>
        <v>0</v>
      </c>
    </row>
    <row r="216" spans="2:3" hidden="1">
      <c r="B216" s="110">
        <f t="shared" si="1"/>
        <v>2093</v>
      </c>
      <c r="C216" s="111">
        <f>[14]С2.5!$BZ$11</f>
        <v>0</v>
      </c>
    </row>
    <row r="217" spans="2:3" hidden="1">
      <c r="B217" s="110">
        <f t="shared" si="1"/>
        <v>2094</v>
      </c>
      <c r="C217" s="111">
        <f>[14]С2.5!$CA$11</f>
        <v>0</v>
      </c>
    </row>
    <row r="218" spans="2:3" hidden="1">
      <c r="B218" s="110">
        <f t="shared" si="1"/>
        <v>2095</v>
      </c>
      <c r="C218" s="111">
        <f>[14]С2.5!$CB$11</f>
        <v>0</v>
      </c>
    </row>
    <row r="219" spans="2:3" hidden="1">
      <c r="B219" s="110">
        <f t="shared" si="1"/>
        <v>2096</v>
      </c>
      <c r="C219" s="111">
        <f>[14]С2.5!$CC$11</f>
        <v>0</v>
      </c>
    </row>
    <row r="220" spans="2:3" hidden="1">
      <c r="B220" s="110">
        <f t="shared" si="1"/>
        <v>2097</v>
      </c>
      <c r="C220" s="111">
        <f>[14]С2.5!$CD$11</f>
        <v>0</v>
      </c>
    </row>
    <row r="221" spans="2:3" hidden="1">
      <c r="B221" s="110">
        <f t="shared" si="1"/>
        <v>2098</v>
      </c>
      <c r="C221" s="111">
        <f>[14]С2.5!$CE$11</f>
        <v>0</v>
      </c>
    </row>
    <row r="222" spans="2:3" hidden="1">
      <c r="B222" s="110">
        <f t="shared" si="1"/>
        <v>2099</v>
      </c>
      <c r="C222" s="111">
        <f>[14]С2.5!$CF$11</f>
        <v>0</v>
      </c>
    </row>
    <row r="223" spans="2:3" ht="13.5" hidden="1" thickBot="1">
      <c r="B223" s="112">
        <f t="shared" si="1"/>
        <v>2100</v>
      </c>
      <c r="C223" s="113">
        <f>[14]С2.5!$CG$11</f>
        <v>0</v>
      </c>
    </row>
    <row r="224" spans="2:3" hidden="1">
      <c r="C224" s="116"/>
    </row>
    <row r="225" spans="3:3" hidden="1">
      <c r="C225" s="116"/>
    </row>
    <row r="226" spans="3:3">
      <c r="C226" s="116"/>
    </row>
  </sheetData>
  <mergeCells count="9">
    <mergeCell ref="B141:C141"/>
    <mergeCell ref="A14:C14"/>
    <mergeCell ref="B1:C1"/>
    <mergeCell ref="B27:C27"/>
    <mergeCell ref="B40:C40"/>
    <mergeCell ref="B84:C84"/>
    <mergeCell ref="B95:C95"/>
    <mergeCell ref="B124:C124"/>
    <mergeCell ref="B127:C127"/>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226"/>
  <sheetViews>
    <sheetView tabSelected="1" workbookViewId="0">
      <selection activeCell="C17" sqref="C17"/>
    </sheetView>
  </sheetViews>
  <sheetFormatPr defaultRowHeight="12.75"/>
  <cols>
    <col min="1" max="1" width="9.140625" style="1" customWidth="1"/>
    <col min="2" max="2" width="100.5703125" style="1" customWidth="1"/>
    <col min="3" max="3" width="20.85546875" style="2" customWidth="1"/>
    <col min="4" max="247" width="9.140625" style="1"/>
    <col min="248" max="248" width="3.5703125" style="1" customWidth="1"/>
    <col min="249" max="249" width="96.85546875" style="1" customWidth="1"/>
    <col min="250" max="250" width="30.85546875" style="1" customWidth="1"/>
    <col min="251" max="251" width="12.5703125" style="1" customWidth="1"/>
    <col min="252" max="252" width="5.140625" style="1" customWidth="1"/>
    <col min="253" max="253" width="9.140625" style="1"/>
    <col min="254" max="254" width="4.85546875" style="1" customWidth="1"/>
    <col min="255" max="255" width="30.5703125" style="1" customWidth="1"/>
    <col min="256" max="256" width="33.85546875" style="1" customWidth="1"/>
    <col min="257" max="257" width="5.140625" style="1" customWidth="1"/>
    <col min="258" max="259" width="17.5703125" style="1" customWidth="1"/>
    <col min="260" max="503" width="9.140625" style="1"/>
    <col min="504" max="504" width="3.5703125" style="1" customWidth="1"/>
    <col min="505" max="505" width="96.85546875" style="1" customWidth="1"/>
    <col min="506" max="506" width="30.85546875" style="1" customWidth="1"/>
    <col min="507" max="507" width="12.5703125" style="1" customWidth="1"/>
    <col min="508" max="508" width="5.140625" style="1" customWidth="1"/>
    <col min="509" max="509" width="9.140625" style="1"/>
    <col min="510" max="510" width="4.85546875" style="1" customWidth="1"/>
    <col min="511" max="511" width="30.5703125" style="1" customWidth="1"/>
    <col min="512" max="512" width="33.85546875" style="1" customWidth="1"/>
    <col min="513" max="513" width="5.140625" style="1" customWidth="1"/>
    <col min="514" max="515" width="17.5703125" style="1" customWidth="1"/>
    <col min="516" max="759" width="9.140625" style="1"/>
    <col min="760" max="760" width="3.5703125" style="1" customWidth="1"/>
    <col min="761" max="761" width="96.85546875" style="1" customWidth="1"/>
    <col min="762" max="762" width="30.85546875" style="1" customWidth="1"/>
    <col min="763" max="763" width="12.5703125" style="1" customWidth="1"/>
    <col min="764" max="764" width="5.140625" style="1" customWidth="1"/>
    <col min="765" max="765" width="9.140625" style="1"/>
    <col min="766" max="766" width="4.85546875" style="1" customWidth="1"/>
    <col min="767" max="767" width="30.5703125" style="1" customWidth="1"/>
    <col min="768" max="768" width="33.85546875" style="1" customWidth="1"/>
    <col min="769" max="769" width="5.140625" style="1" customWidth="1"/>
    <col min="770" max="771" width="17.5703125" style="1" customWidth="1"/>
    <col min="772" max="1015" width="9.140625" style="1"/>
    <col min="1016" max="1016" width="3.5703125" style="1" customWidth="1"/>
    <col min="1017" max="1017" width="96.85546875" style="1" customWidth="1"/>
    <col min="1018" max="1018" width="30.85546875" style="1" customWidth="1"/>
    <col min="1019" max="1019" width="12.5703125" style="1" customWidth="1"/>
    <col min="1020" max="1020" width="5.140625" style="1" customWidth="1"/>
    <col min="1021" max="1021" width="9.140625" style="1"/>
    <col min="1022" max="1022" width="4.85546875" style="1" customWidth="1"/>
    <col min="1023" max="1023" width="30.5703125" style="1" customWidth="1"/>
    <col min="1024" max="1024" width="33.85546875" style="1" customWidth="1"/>
    <col min="1025" max="1025" width="5.140625" style="1" customWidth="1"/>
    <col min="1026" max="1027" width="17.5703125" style="1" customWidth="1"/>
    <col min="1028" max="1271" width="9.140625" style="1"/>
    <col min="1272" max="1272" width="3.5703125" style="1" customWidth="1"/>
    <col min="1273" max="1273" width="96.85546875" style="1" customWidth="1"/>
    <col min="1274" max="1274" width="30.85546875" style="1" customWidth="1"/>
    <col min="1275" max="1275" width="12.5703125" style="1" customWidth="1"/>
    <col min="1276" max="1276" width="5.140625" style="1" customWidth="1"/>
    <col min="1277" max="1277" width="9.140625" style="1"/>
    <col min="1278" max="1278" width="4.85546875" style="1" customWidth="1"/>
    <col min="1279" max="1279" width="30.5703125" style="1" customWidth="1"/>
    <col min="1280" max="1280" width="33.85546875" style="1" customWidth="1"/>
    <col min="1281" max="1281" width="5.140625" style="1" customWidth="1"/>
    <col min="1282" max="1283" width="17.5703125" style="1" customWidth="1"/>
    <col min="1284" max="1527" width="9.140625" style="1"/>
    <col min="1528" max="1528" width="3.5703125" style="1" customWidth="1"/>
    <col min="1529" max="1529" width="96.85546875" style="1" customWidth="1"/>
    <col min="1530" max="1530" width="30.85546875" style="1" customWidth="1"/>
    <col min="1531" max="1531" width="12.5703125" style="1" customWidth="1"/>
    <col min="1532" max="1532" width="5.140625" style="1" customWidth="1"/>
    <col min="1533" max="1533" width="9.140625" style="1"/>
    <col min="1534" max="1534" width="4.85546875" style="1" customWidth="1"/>
    <col min="1535" max="1535" width="30.5703125" style="1" customWidth="1"/>
    <col min="1536" max="1536" width="33.85546875" style="1" customWidth="1"/>
    <col min="1537" max="1537" width="5.140625" style="1" customWidth="1"/>
    <col min="1538" max="1539" width="17.5703125" style="1" customWidth="1"/>
    <col min="1540" max="1783" width="9.140625" style="1"/>
    <col min="1784" max="1784" width="3.5703125" style="1" customWidth="1"/>
    <col min="1785" max="1785" width="96.85546875" style="1" customWidth="1"/>
    <col min="1786" max="1786" width="30.85546875" style="1" customWidth="1"/>
    <col min="1787" max="1787" width="12.5703125" style="1" customWidth="1"/>
    <col min="1788" max="1788" width="5.140625" style="1" customWidth="1"/>
    <col min="1789" max="1789" width="9.140625" style="1"/>
    <col min="1790" max="1790" width="4.85546875" style="1" customWidth="1"/>
    <col min="1791" max="1791" width="30.5703125" style="1" customWidth="1"/>
    <col min="1792" max="1792" width="33.85546875" style="1" customWidth="1"/>
    <col min="1793" max="1793" width="5.140625" style="1" customWidth="1"/>
    <col min="1794" max="1795" width="17.5703125" style="1" customWidth="1"/>
    <col min="1796" max="2039" width="9.140625" style="1"/>
    <col min="2040" max="2040" width="3.5703125" style="1" customWidth="1"/>
    <col min="2041" max="2041" width="96.85546875" style="1" customWidth="1"/>
    <col min="2042" max="2042" width="30.85546875" style="1" customWidth="1"/>
    <col min="2043" max="2043" width="12.5703125" style="1" customWidth="1"/>
    <col min="2044" max="2044" width="5.140625" style="1" customWidth="1"/>
    <col min="2045" max="2045" width="9.140625" style="1"/>
    <col min="2046" max="2046" width="4.85546875" style="1" customWidth="1"/>
    <col min="2047" max="2047" width="30.5703125" style="1" customWidth="1"/>
    <col min="2048" max="2048" width="33.85546875" style="1" customWidth="1"/>
    <col min="2049" max="2049" width="5.140625" style="1" customWidth="1"/>
    <col min="2050" max="2051" width="17.5703125" style="1" customWidth="1"/>
    <col min="2052" max="2295" width="9.140625" style="1"/>
    <col min="2296" max="2296" width="3.5703125" style="1" customWidth="1"/>
    <col min="2297" max="2297" width="96.85546875" style="1" customWidth="1"/>
    <col min="2298" max="2298" width="30.85546875" style="1" customWidth="1"/>
    <col min="2299" max="2299" width="12.5703125" style="1" customWidth="1"/>
    <col min="2300" max="2300" width="5.140625" style="1" customWidth="1"/>
    <col min="2301" max="2301" width="9.140625" style="1"/>
    <col min="2302" max="2302" width="4.85546875" style="1" customWidth="1"/>
    <col min="2303" max="2303" width="30.5703125" style="1" customWidth="1"/>
    <col min="2304" max="2304" width="33.85546875" style="1" customWidth="1"/>
    <col min="2305" max="2305" width="5.140625" style="1" customWidth="1"/>
    <col min="2306" max="2307" width="17.5703125" style="1" customWidth="1"/>
    <col min="2308" max="2551" width="9.140625" style="1"/>
    <col min="2552" max="2552" width="3.5703125" style="1" customWidth="1"/>
    <col min="2553" max="2553" width="96.85546875" style="1" customWidth="1"/>
    <col min="2554" max="2554" width="30.85546875" style="1" customWidth="1"/>
    <col min="2555" max="2555" width="12.5703125" style="1" customWidth="1"/>
    <col min="2556" max="2556" width="5.140625" style="1" customWidth="1"/>
    <col min="2557" max="2557" width="9.140625" style="1"/>
    <col min="2558" max="2558" width="4.85546875" style="1" customWidth="1"/>
    <col min="2559" max="2559" width="30.5703125" style="1" customWidth="1"/>
    <col min="2560" max="2560" width="33.85546875" style="1" customWidth="1"/>
    <col min="2561" max="2561" width="5.140625" style="1" customWidth="1"/>
    <col min="2562" max="2563" width="17.5703125" style="1" customWidth="1"/>
    <col min="2564" max="2807" width="9.140625" style="1"/>
    <col min="2808" max="2808" width="3.5703125" style="1" customWidth="1"/>
    <col min="2809" max="2809" width="96.85546875" style="1" customWidth="1"/>
    <col min="2810" max="2810" width="30.85546875" style="1" customWidth="1"/>
    <col min="2811" max="2811" width="12.5703125" style="1" customWidth="1"/>
    <col min="2812" max="2812" width="5.140625" style="1" customWidth="1"/>
    <col min="2813" max="2813" width="9.140625" style="1"/>
    <col min="2814" max="2814" width="4.85546875" style="1" customWidth="1"/>
    <col min="2815" max="2815" width="30.5703125" style="1" customWidth="1"/>
    <col min="2816" max="2816" width="33.85546875" style="1" customWidth="1"/>
    <col min="2817" max="2817" width="5.140625" style="1" customWidth="1"/>
    <col min="2818" max="2819" width="17.5703125" style="1" customWidth="1"/>
    <col min="2820" max="3063" width="9.140625" style="1"/>
    <col min="3064" max="3064" width="3.5703125" style="1" customWidth="1"/>
    <col min="3065" max="3065" width="96.85546875" style="1" customWidth="1"/>
    <col min="3066" max="3066" width="30.85546875" style="1" customWidth="1"/>
    <col min="3067" max="3067" width="12.5703125" style="1" customWidth="1"/>
    <col min="3068" max="3068" width="5.140625" style="1" customWidth="1"/>
    <col min="3069" max="3069" width="9.140625" style="1"/>
    <col min="3070" max="3070" width="4.85546875" style="1" customWidth="1"/>
    <col min="3071" max="3071" width="30.5703125" style="1" customWidth="1"/>
    <col min="3072" max="3072" width="33.85546875" style="1" customWidth="1"/>
    <col min="3073" max="3073" width="5.140625" style="1" customWidth="1"/>
    <col min="3074" max="3075" width="17.5703125" style="1" customWidth="1"/>
    <col min="3076" max="3319" width="9.140625" style="1"/>
    <col min="3320" max="3320" width="3.5703125" style="1" customWidth="1"/>
    <col min="3321" max="3321" width="96.85546875" style="1" customWidth="1"/>
    <col min="3322" max="3322" width="30.85546875" style="1" customWidth="1"/>
    <col min="3323" max="3323" width="12.5703125" style="1" customWidth="1"/>
    <col min="3324" max="3324" width="5.140625" style="1" customWidth="1"/>
    <col min="3325" max="3325" width="9.140625" style="1"/>
    <col min="3326" max="3326" width="4.85546875" style="1" customWidth="1"/>
    <col min="3327" max="3327" width="30.5703125" style="1" customWidth="1"/>
    <col min="3328" max="3328" width="33.85546875" style="1" customWidth="1"/>
    <col min="3329" max="3329" width="5.140625" style="1" customWidth="1"/>
    <col min="3330" max="3331" width="17.5703125" style="1" customWidth="1"/>
    <col min="3332" max="3575" width="9.140625" style="1"/>
    <col min="3576" max="3576" width="3.5703125" style="1" customWidth="1"/>
    <col min="3577" max="3577" width="96.85546875" style="1" customWidth="1"/>
    <col min="3578" max="3578" width="30.85546875" style="1" customWidth="1"/>
    <col min="3579" max="3579" width="12.5703125" style="1" customWidth="1"/>
    <col min="3580" max="3580" width="5.140625" style="1" customWidth="1"/>
    <col min="3581" max="3581" width="9.140625" style="1"/>
    <col min="3582" max="3582" width="4.85546875" style="1" customWidth="1"/>
    <col min="3583" max="3583" width="30.5703125" style="1" customWidth="1"/>
    <col min="3584" max="3584" width="33.85546875" style="1" customWidth="1"/>
    <col min="3585" max="3585" width="5.140625" style="1" customWidth="1"/>
    <col min="3586" max="3587" width="17.5703125" style="1" customWidth="1"/>
    <col min="3588" max="3831" width="9.140625" style="1"/>
    <col min="3832" max="3832" width="3.5703125" style="1" customWidth="1"/>
    <col min="3833" max="3833" width="96.85546875" style="1" customWidth="1"/>
    <col min="3834" max="3834" width="30.85546875" style="1" customWidth="1"/>
    <col min="3835" max="3835" width="12.5703125" style="1" customWidth="1"/>
    <col min="3836" max="3836" width="5.140625" style="1" customWidth="1"/>
    <col min="3837" max="3837" width="9.140625" style="1"/>
    <col min="3838" max="3838" width="4.85546875" style="1" customWidth="1"/>
    <col min="3839" max="3839" width="30.5703125" style="1" customWidth="1"/>
    <col min="3840" max="3840" width="33.85546875" style="1" customWidth="1"/>
    <col min="3841" max="3841" width="5.140625" style="1" customWidth="1"/>
    <col min="3842" max="3843" width="17.5703125" style="1" customWidth="1"/>
    <col min="3844" max="4087" width="9.140625" style="1"/>
    <col min="4088" max="4088" width="3.5703125" style="1" customWidth="1"/>
    <col min="4089" max="4089" width="96.85546875" style="1" customWidth="1"/>
    <col min="4090" max="4090" width="30.85546875" style="1" customWidth="1"/>
    <col min="4091" max="4091" width="12.5703125" style="1" customWidth="1"/>
    <col min="4092" max="4092" width="5.140625" style="1" customWidth="1"/>
    <col min="4093" max="4093" width="9.140625" style="1"/>
    <col min="4094" max="4094" width="4.85546875" style="1" customWidth="1"/>
    <col min="4095" max="4095" width="30.5703125" style="1" customWidth="1"/>
    <col min="4096" max="4096" width="33.85546875" style="1" customWidth="1"/>
    <col min="4097" max="4097" width="5.140625" style="1" customWidth="1"/>
    <col min="4098" max="4099" width="17.5703125" style="1" customWidth="1"/>
    <col min="4100" max="4343" width="9.140625" style="1"/>
    <col min="4344" max="4344" width="3.5703125" style="1" customWidth="1"/>
    <col min="4345" max="4345" width="96.85546875" style="1" customWidth="1"/>
    <col min="4346" max="4346" width="30.85546875" style="1" customWidth="1"/>
    <col min="4347" max="4347" width="12.5703125" style="1" customWidth="1"/>
    <col min="4348" max="4348" width="5.140625" style="1" customWidth="1"/>
    <col min="4349" max="4349" width="9.140625" style="1"/>
    <col min="4350" max="4350" width="4.85546875" style="1" customWidth="1"/>
    <col min="4351" max="4351" width="30.5703125" style="1" customWidth="1"/>
    <col min="4352" max="4352" width="33.85546875" style="1" customWidth="1"/>
    <col min="4353" max="4353" width="5.140625" style="1" customWidth="1"/>
    <col min="4354" max="4355" width="17.5703125" style="1" customWidth="1"/>
    <col min="4356" max="4599" width="9.140625" style="1"/>
    <col min="4600" max="4600" width="3.5703125" style="1" customWidth="1"/>
    <col min="4601" max="4601" width="96.85546875" style="1" customWidth="1"/>
    <col min="4602" max="4602" width="30.85546875" style="1" customWidth="1"/>
    <col min="4603" max="4603" width="12.5703125" style="1" customWidth="1"/>
    <col min="4604" max="4604" width="5.140625" style="1" customWidth="1"/>
    <col min="4605" max="4605" width="9.140625" style="1"/>
    <col min="4606" max="4606" width="4.85546875" style="1" customWidth="1"/>
    <col min="4607" max="4607" width="30.5703125" style="1" customWidth="1"/>
    <col min="4608" max="4608" width="33.85546875" style="1" customWidth="1"/>
    <col min="4609" max="4609" width="5.140625" style="1" customWidth="1"/>
    <col min="4610" max="4611" width="17.5703125" style="1" customWidth="1"/>
    <col min="4612" max="4855" width="9.140625" style="1"/>
    <col min="4856" max="4856" width="3.5703125" style="1" customWidth="1"/>
    <col min="4857" max="4857" width="96.85546875" style="1" customWidth="1"/>
    <col min="4858" max="4858" width="30.85546875" style="1" customWidth="1"/>
    <col min="4859" max="4859" width="12.5703125" style="1" customWidth="1"/>
    <col min="4860" max="4860" width="5.140625" style="1" customWidth="1"/>
    <col min="4861" max="4861" width="9.140625" style="1"/>
    <col min="4862" max="4862" width="4.85546875" style="1" customWidth="1"/>
    <col min="4863" max="4863" width="30.5703125" style="1" customWidth="1"/>
    <col min="4864" max="4864" width="33.85546875" style="1" customWidth="1"/>
    <col min="4865" max="4865" width="5.140625" style="1" customWidth="1"/>
    <col min="4866" max="4867" width="17.5703125" style="1" customWidth="1"/>
    <col min="4868" max="5111" width="9.140625" style="1"/>
    <col min="5112" max="5112" width="3.5703125" style="1" customWidth="1"/>
    <col min="5113" max="5113" width="96.85546875" style="1" customWidth="1"/>
    <col min="5114" max="5114" width="30.85546875" style="1" customWidth="1"/>
    <col min="5115" max="5115" width="12.5703125" style="1" customWidth="1"/>
    <col min="5116" max="5116" width="5.140625" style="1" customWidth="1"/>
    <col min="5117" max="5117" width="9.140625" style="1"/>
    <col min="5118" max="5118" width="4.85546875" style="1" customWidth="1"/>
    <col min="5119" max="5119" width="30.5703125" style="1" customWidth="1"/>
    <col min="5120" max="5120" width="33.85546875" style="1" customWidth="1"/>
    <col min="5121" max="5121" width="5.140625" style="1" customWidth="1"/>
    <col min="5122" max="5123" width="17.5703125" style="1" customWidth="1"/>
    <col min="5124" max="5367" width="9.140625" style="1"/>
    <col min="5368" max="5368" width="3.5703125" style="1" customWidth="1"/>
    <col min="5369" max="5369" width="96.85546875" style="1" customWidth="1"/>
    <col min="5370" max="5370" width="30.85546875" style="1" customWidth="1"/>
    <col min="5371" max="5371" width="12.5703125" style="1" customWidth="1"/>
    <col min="5372" max="5372" width="5.140625" style="1" customWidth="1"/>
    <col min="5373" max="5373" width="9.140625" style="1"/>
    <col min="5374" max="5374" width="4.85546875" style="1" customWidth="1"/>
    <col min="5375" max="5375" width="30.5703125" style="1" customWidth="1"/>
    <col min="5376" max="5376" width="33.85546875" style="1" customWidth="1"/>
    <col min="5377" max="5377" width="5.140625" style="1" customWidth="1"/>
    <col min="5378" max="5379" width="17.5703125" style="1" customWidth="1"/>
    <col min="5380" max="5623" width="9.140625" style="1"/>
    <col min="5624" max="5624" width="3.5703125" style="1" customWidth="1"/>
    <col min="5625" max="5625" width="96.85546875" style="1" customWidth="1"/>
    <col min="5626" max="5626" width="30.85546875" style="1" customWidth="1"/>
    <col min="5627" max="5627" width="12.5703125" style="1" customWidth="1"/>
    <col min="5628" max="5628" width="5.140625" style="1" customWidth="1"/>
    <col min="5629" max="5629" width="9.140625" style="1"/>
    <col min="5630" max="5630" width="4.85546875" style="1" customWidth="1"/>
    <col min="5631" max="5631" width="30.5703125" style="1" customWidth="1"/>
    <col min="5632" max="5632" width="33.85546875" style="1" customWidth="1"/>
    <col min="5633" max="5633" width="5.140625" style="1" customWidth="1"/>
    <col min="5634" max="5635" width="17.5703125" style="1" customWidth="1"/>
    <col min="5636" max="5879" width="9.140625" style="1"/>
    <col min="5880" max="5880" width="3.5703125" style="1" customWidth="1"/>
    <col min="5881" max="5881" width="96.85546875" style="1" customWidth="1"/>
    <col min="5882" max="5882" width="30.85546875" style="1" customWidth="1"/>
    <col min="5883" max="5883" width="12.5703125" style="1" customWidth="1"/>
    <col min="5884" max="5884" width="5.140625" style="1" customWidth="1"/>
    <col min="5885" max="5885" width="9.140625" style="1"/>
    <col min="5886" max="5886" width="4.85546875" style="1" customWidth="1"/>
    <col min="5887" max="5887" width="30.5703125" style="1" customWidth="1"/>
    <col min="5888" max="5888" width="33.85546875" style="1" customWidth="1"/>
    <col min="5889" max="5889" width="5.140625" style="1" customWidth="1"/>
    <col min="5890" max="5891" width="17.5703125" style="1" customWidth="1"/>
    <col min="5892" max="6135" width="9.140625" style="1"/>
    <col min="6136" max="6136" width="3.5703125" style="1" customWidth="1"/>
    <col min="6137" max="6137" width="96.85546875" style="1" customWidth="1"/>
    <col min="6138" max="6138" width="30.85546875" style="1" customWidth="1"/>
    <col min="6139" max="6139" width="12.5703125" style="1" customWidth="1"/>
    <col min="6140" max="6140" width="5.140625" style="1" customWidth="1"/>
    <col min="6141" max="6141" width="9.140625" style="1"/>
    <col min="6142" max="6142" width="4.85546875" style="1" customWidth="1"/>
    <col min="6143" max="6143" width="30.5703125" style="1" customWidth="1"/>
    <col min="6144" max="6144" width="33.85546875" style="1" customWidth="1"/>
    <col min="6145" max="6145" width="5.140625" style="1" customWidth="1"/>
    <col min="6146" max="6147" width="17.5703125" style="1" customWidth="1"/>
    <col min="6148" max="6391" width="9.140625" style="1"/>
    <col min="6392" max="6392" width="3.5703125" style="1" customWidth="1"/>
    <col min="6393" max="6393" width="96.85546875" style="1" customWidth="1"/>
    <col min="6394" max="6394" width="30.85546875" style="1" customWidth="1"/>
    <col min="6395" max="6395" width="12.5703125" style="1" customWidth="1"/>
    <col min="6396" max="6396" width="5.140625" style="1" customWidth="1"/>
    <col min="6397" max="6397" width="9.140625" style="1"/>
    <col min="6398" max="6398" width="4.85546875" style="1" customWidth="1"/>
    <col min="6399" max="6399" width="30.5703125" style="1" customWidth="1"/>
    <col min="6400" max="6400" width="33.85546875" style="1" customWidth="1"/>
    <col min="6401" max="6401" width="5.140625" style="1" customWidth="1"/>
    <col min="6402" max="6403" width="17.5703125" style="1" customWidth="1"/>
    <col min="6404" max="6647" width="9.140625" style="1"/>
    <col min="6648" max="6648" width="3.5703125" style="1" customWidth="1"/>
    <col min="6649" max="6649" width="96.85546875" style="1" customWidth="1"/>
    <col min="6650" max="6650" width="30.85546875" style="1" customWidth="1"/>
    <col min="6651" max="6651" width="12.5703125" style="1" customWidth="1"/>
    <col min="6652" max="6652" width="5.140625" style="1" customWidth="1"/>
    <col min="6653" max="6653" width="9.140625" style="1"/>
    <col min="6654" max="6654" width="4.85546875" style="1" customWidth="1"/>
    <col min="6655" max="6655" width="30.5703125" style="1" customWidth="1"/>
    <col min="6656" max="6656" width="33.85546875" style="1" customWidth="1"/>
    <col min="6657" max="6657" width="5.140625" style="1" customWidth="1"/>
    <col min="6658" max="6659" width="17.5703125" style="1" customWidth="1"/>
    <col min="6660" max="6903" width="9.140625" style="1"/>
    <col min="6904" max="6904" width="3.5703125" style="1" customWidth="1"/>
    <col min="6905" max="6905" width="96.85546875" style="1" customWidth="1"/>
    <col min="6906" max="6906" width="30.85546875" style="1" customWidth="1"/>
    <col min="6907" max="6907" width="12.5703125" style="1" customWidth="1"/>
    <col min="6908" max="6908" width="5.140625" style="1" customWidth="1"/>
    <col min="6909" max="6909" width="9.140625" style="1"/>
    <col min="6910" max="6910" width="4.85546875" style="1" customWidth="1"/>
    <col min="6911" max="6911" width="30.5703125" style="1" customWidth="1"/>
    <col min="6912" max="6912" width="33.85546875" style="1" customWidth="1"/>
    <col min="6913" max="6913" width="5.140625" style="1" customWidth="1"/>
    <col min="6914" max="6915" width="17.5703125" style="1" customWidth="1"/>
    <col min="6916" max="7159" width="9.140625" style="1"/>
    <col min="7160" max="7160" width="3.5703125" style="1" customWidth="1"/>
    <col min="7161" max="7161" width="96.85546875" style="1" customWidth="1"/>
    <col min="7162" max="7162" width="30.85546875" style="1" customWidth="1"/>
    <col min="7163" max="7163" width="12.5703125" style="1" customWidth="1"/>
    <col min="7164" max="7164" width="5.140625" style="1" customWidth="1"/>
    <col min="7165" max="7165" width="9.140625" style="1"/>
    <col min="7166" max="7166" width="4.85546875" style="1" customWidth="1"/>
    <col min="7167" max="7167" width="30.5703125" style="1" customWidth="1"/>
    <col min="7168" max="7168" width="33.85546875" style="1" customWidth="1"/>
    <col min="7169" max="7169" width="5.140625" style="1" customWidth="1"/>
    <col min="7170" max="7171" width="17.5703125" style="1" customWidth="1"/>
    <col min="7172" max="7415" width="9.140625" style="1"/>
    <col min="7416" max="7416" width="3.5703125" style="1" customWidth="1"/>
    <col min="7417" max="7417" width="96.85546875" style="1" customWidth="1"/>
    <col min="7418" max="7418" width="30.85546875" style="1" customWidth="1"/>
    <col min="7419" max="7419" width="12.5703125" style="1" customWidth="1"/>
    <col min="7420" max="7420" width="5.140625" style="1" customWidth="1"/>
    <col min="7421" max="7421" width="9.140625" style="1"/>
    <col min="7422" max="7422" width="4.85546875" style="1" customWidth="1"/>
    <col min="7423" max="7423" width="30.5703125" style="1" customWidth="1"/>
    <col min="7424" max="7424" width="33.85546875" style="1" customWidth="1"/>
    <col min="7425" max="7425" width="5.140625" style="1" customWidth="1"/>
    <col min="7426" max="7427" width="17.5703125" style="1" customWidth="1"/>
    <col min="7428" max="7671" width="9.140625" style="1"/>
    <col min="7672" max="7672" width="3.5703125" style="1" customWidth="1"/>
    <col min="7673" max="7673" width="96.85546875" style="1" customWidth="1"/>
    <col min="7674" max="7674" width="30.85546875" style="1" customWidth="1"/>
    <col min="7675" max="7675" width="12.5703125" style="1" customWidth="1"/>
    <col min="7676" max="7676" width="5.140625" style="1" customWidth="1"/>
    <col min="7677" max="7677" width="9.140625" style="1"/>
    <col min="7678" max="7678" width="4.85546875" style="1" customWidth="1"/>
    <col min="7679" max="7679" width="30.5703125" style="1" customWidth="1"/>
    <col min="7680" max="7680" width="33.85546875" style="1" customWidth="1"/>
    <col min="7681" max="7681" width="5.140625" style="1" customWidth="1"/>
    <col min="7682" max="7683" width="17.5703125" style="1" customWidth="1"/>
    <col min="7684" max="7927" width="9.140625" style="1"/>
    <col min="7928" max="7928" width="3.5703125" style="1" customWidth="1"/>
    <col min="7929" max="7929" width="96.85546875" style="1" customWidth="1"/>
    <col min="7930" max="7930" width="30.85546875" style="1" customWidth="1"/>
    <col min="7931" max="7931" width="12.5703125" style="1" customWidth="1"/>
    <col min="7932" max="7932" width="5.140625" style="1" customWidth="1"/>
    <col min="7933" max="7933" width="9.140625" style="1"/>
    <col min="7934" max="7934" width="4.85546875" style="1" customWidth="1"/>
    <col min="7935" max="7935" width="30.5703125" style="1" customWidth="1"/>
    <col min="7936" max="7936" width="33.85546875" style="1" customWidth="1"/>
    <col min="7937" max="7937" width="5.140625" style="1" customWidth="1"/>
    <col min="7938" max="7939" width="17.5703125" style="1" customWidth="1"/>
    <col min="7940" max="8183" width="9.140625" style="1"/>
    <col min="8184" max="8184" width="3.5703125" style="1" customWidth="1"/>
    <col min="8185" max="8185" width="96.85546875" style="1" customWidth="1"/>
    <col min="8186" max="8186" width="30.85546875" style="1" customWidth="1"/>
    <col min="8187" max="8187" width="12.5703125" style="1" customWidth="1"/>
    <col min="8188" max="8188" width="5.140625" style="1" customWidth="1"/>
    <col min="8189" max="8189" width="9.140625" style="1"/>
    <col min="8190" max="8190" width="4.85546875" style="1" customWidth="1"/>
    <col min="8191" max="8191" width="30.5703125" style="1" customWidth="1"/>
    <col min="8192" max="8192" width="33.85546875" style="1" customWidth="1"/>
    <col min="8193" max="8193" width="5.140625" style="1" customWidth="1"/>
    <col min="8194" max="8195" width="17.5703125" style="1" customWidth="1"/>
    <col min="8196" max="8439" width="9.140625" style="1"/>
    <col min="8440" max="8440" width="3.5703125" style="1" customWidth="1"/>
    <col min="8441" max="8441" width="96.85546875" style="1" customWidth="1"/>
    <col min="8442" max="8442" width="30.85546875" style="1" customWidth="1"/>
    <col min="8443" max="8443" width="12.5703125" style="1" customWidth="1"/>
    <col min="8444" max="8444" width="5.140625" style="1" customWidth="1"/>
    <col min="8445" max="8445" width="9.140625" style="1"/>
    <col min="8446" max="8446" width="4.85546875" style="1" customWidth="1"/>
    <col min="8447" max="8447" width="30.5703125" style="1" customWidth="1"/>
    <col min="8448" max="8448" width="33.85546875" style="1" customWidth="1"/>
    <col min="8449" max="8449" width="5.140625" style="1" customWidth="1"/>
    <col min="8450" max="8451" width="17.5703125" style="1" customWidth="1"/>
    <col min="8452" max="8695" width="9.140625" style="1"/>
    <col min="8696" max="8696" width="3.5703125" style="1" customWidth="1"/>
    <col min="8697" max="8697" width="96.85546875" style="1" customWidth="1"/>
    <col min="8698" max="8698" width="30.85546875" style="1" customWidth="1"/>
    <col min="8699" max="8699" width="12.5703125" style="1" customWidth="1"/>
    <col min="8700" max="8700" width="5.140625" style="1" customWidth="1"/>
    <col min="8701" max="8701" width="9.140625" style="1"/>
    <col min="8702" max="8702" width="4.85546875" style="1" customWidth="1"/>
    <col min="8703" max="8703" width="30.5703125" style="1" customWidth="1"/>
    <col min="8704" max="8704" width="33.85546875" style="1" customWidth="1"/>
    <col min="8705" max="8705" width="5.140625" style="1" customWidth="1"/>
    <col min="8706" max="8707" width="17.5703125" style="1" customWidth="1"/>
    <col min="8708" max="8951" width="9.140625" style="1"/>
    <col min="8952" max="8952" width="3.5703125" style="1" customWidth="1"/>
    <col min="8953" max="8953" width="96.85546875" style="1" customWidth="1"/>
    <col min="8954" max="8954" width="30.85546875" style="1" customWidth="1"/>
    <col min="8955" max="8955" width="12.5703125" style="1" customWidth="1"/>
    <col min="8956" max="8956" width="5.140625" style="1" customWidth="1"/>
    <col min="8957" max="8957" width="9.140625" style="1"/>
    <col min="8958" max="8958" width="4.85546875" style="1" customWidth="1"/>
    <col min="8959" max="8959" width="30.5703125" style="1" customWidth="1"/>
    <col min="8960" max="8960" width="33.85546875" style="1" customWidth="1"/>
    <col min="8961" max="8961" width="5.140625" style="1" customWidth="1"/>
    <col min="8962" max="8963" width="17.5703125" style="1" customWidth="1"/>
    <col min="8964" max="9207" width="9.140625" style="1"/>
    <col min="9208" max="9208" width="3.5703125" style="1" customWidth="1"/>
    <col min="9209" max="9209" width="96.85546875" style="1" customWidth="1"/>
    <col min="9210" max="9210" width="30.85546875" style="1" customWidth="1"/>
    <col min="9211" max="9211" width="12.5703125" style="1" customWidth="1"/>
    <col min="9212" max="9212" width="5.140625" style="1" customWidth="1"/>
    <col min="9213" max="9213" width="9.140625" style="1"/>
    <col min="9214" max="9214" width="4.85546875" style="1" customWidth="1"/>
    <col min="9215" max="9215" width="30.5703125" style="1" customWidth="1"/>
    <col min="9216" max="9216" width="33.85546875" style="1" customWidth="1"/>
    <col min="9217" max="9217" width="5.140625" style="1" customWidth="1"/>
    <col min="9218" max="9219" width="17.5703125" style="1" customWidth="1"/>
    <col min="9220" max="9463" width="9.140625" style="1"/>
    <col min="9464" max="9464" width="3.5703125" style="1" customWidth="1"/>
    <col min="9465" max="9465" width="96.85546875" style="1" customWidth="1"/>
    <col min="9466" max="9466" width="30.85546875" style="1" customWidth="1"/>
    <col min="9467" max="9467" width="12.5703125" style="1" customWidth="1"/>
    <col min="9468" max="9468" width="5.140625" style="1" customWidth="1"/>
    <col min="9469" max="9469" width="9.140625" style="1"/>
    <col min="9470" max="9470" width="4.85546875" style="1" customWidth="1"/>
    <col min="9471" max="9471" width="30.5703125" style="1" customWidth="1"/>
    <col min="9472" max="9472" width="33.85546875" style="1" customWidth="1"/>
    <col min="9473" max="9473" width="5.140625" style="1" customWidth="1"/>
    <col min="9474" max="9475" width="17.5703125" style="1" customWidth="1"/>
    <col min="9476" max="9719" width="9.140625" style="1"/>
    <col min="9720" max="9720" width="3.5703125" style="1" customWidth="1"/>
    <col min="9721" max="9721" width="96.85546875" style="1" customWidth="1"/>
    <col min="9722" max="9722" width="30.85546875" style="1" customWidth="1"/>
    <col min="9723" max="9723" width="12.5703125" style="1" customWidth="1"/>
    <col min="9724" max="9724" width="5.140625" style="1" customWidth="1"/>
    <col min="9725" max="9725" width="9.140625" style="1"/>
    <col min="9726" max="9726" width="4.85546875" style="1" customWidth="1"/>
    <col min="9727" max="9727" width="30.5703125" style="1" customWidth="1"/>
    <col min="9728" max="9728" width="33.85546875" style="1" customWidth="1"/>
    <col min="9729" max="9729" width="5.140625" style="1" customWidth="1"/>
    <col min="9730" max="9731" width="17.5703125" style="1" customWidth="1"/>
    <col min="9732" max="9975" width="9.140625" style="1"/>
    <col min="9976" max="9976" width="3.5703125" style="1" customWidth="1"/>
    <col min="9977" max="9977" width="96.85546875" style="1" customWidth="1"/>
    <col min="9978" max="9978" width="30.85546875" style="1" customWidth="1"/>
    <col min="9979" max="9979" width="12.5703125" style="1" customWidth="1"/>
    <col min="9980" max="9980" width="5.140625" style="1" customWidth="1"/>
    <col min="9981" max="9981" width="9.140625" style="1"/>
    <col min="9982" max="9982" width="4.85546875" style="1" customWidth="1"/>
    <col min="9983" max="9983" width="30.5703125" style="1" customWidth="1"/>
    <col min="9984" max="9984" width="33.85546875" style="1" customWidth="1"/>
    <col min="9985" max="9985" width="5.140625" style="1" customWidth="1"/>
    <col min="9986" max="9987" width="17.5703125" style="1" customWidth="1"/>
    <col min="9988" max="10231" width="9.140625" style="1"/>
    <col min="10232" max="10232" width="3.5703125" style="1" customWidth="1"/>
    <col min="10233" max="10233" width="96.85546875" style="1" customWidth="1"/>
    <col min="10234" max="10234" width="30.85546875" style="1" customWidth="1"/>
    <col min="10235" max="10235" width="12.5703125" style="1" customWidth="1"/>
    <col min="10236" max="10236" width="5.140625" style="1" customWidth="1"/>
    <col min="10237" max="10237" width="9.140625" style="1"/>
    <col min="10238" max="10238" width="4.85546875" style="1" customWidth="1"/>
    <col min="10239" max="10239" width="30.5703125" style="1" customWidth="1"/>
    <col min="10240" max="10240" width="33.85546875" style="1" customWidth="1"/>
    <col min="10241" max="10241" width="5.140625" style="1" customWidth="1"/>
    <col min="10242" max="10243" width="17.5703125" style="1" customWidth="1"/>
    <col min="10244" max="10487" width="9.140625" style="1"/>
    <col min="10488" max="10488" width="3.5703125" style="1" customWidth="1"/>
    <col min="10489" max="10489" width="96.85546875" style="1" customWidth="1"/>
    <col min="10490" max="10490" width="30.85546875" style="1" customWidth="1"/>
    <col min="10491" max="10491" width="12.5703125" style="1" customWidth="1"/>
    <col min="10492" max="10492" width="5.140625" style="1" customWidth="1"/>
    <col min="10493" max="10493" width="9.140625" style="1"/>
    <col min="10494" max="10494" width="4.85546875" style="1" customWidth="1"/>
    <col min="10495" max="10495" width="30.5703125" style="1" customWidth="1"/>
    <col min="10496" max="10496" width="33.85546875" style="1" customWidth="1"/>
    <col min="10497" max="10497" width="5.140625" style="1" customWidth="1"/>
    <col min="10498" max="10499" width="17.5703125" style="1" customWidth="1"/>
    <col min="10500" max="10743" width="9.140625" style="1"/>
    <col min="10744" max="10744" width="3.5703125" style="1" customWidth="1"/>
    <col min="10745" max="10745" width="96.85546875" style="1" customWidth="1"/>
    <col min="10746" max="10746" width="30.85546875" style="1" customWidth="1"/>
    <col min="10747" max="10747" width="12.5703125" style="1" customWidth="1"/>
    <col min="10748" max="10748" width="5.140625" style="1" customWidth="1"/>
    <col min="10749" max="10749" width="9.140625" style="1"/>
    <col min="10750" max="10750" width="4.85546875" style="1" customWidth="1"/>
    <col min="10751" max="10751" width="30.5703125" style="1" customWidth="1"/>
    <col min="10752" max="10752" width="33.85546875" style="1" customWidth="1"/>
    <col min="10753" max="10753" width="5.140625" style="1" customWidth="1"/>
    <col min="10754" max="10755" width="17.5703125" style="1" customWidth="1"/>
    <col min="10756" max="10999" width="9.140625" style="1"/>
    <col min="11000" max="11000" width="3.5703125" style="1" customWidth="1"/>
    <col min="11001" max="11001" width="96.85546875" style="1" customWidth="1"/>
    <col min="11002" max="11002" width="30.85546875" style="1" customWidth="1"/>
    <col min="11003" max="11003" width="12.5703125" style="1" customWidth="1"/>
    <col min="11004" max="11004" width="5.140625" style="1" customWidth="1"/>
    <col min="11005" max="11005" width="9.140625" style="1"/>
    <col min="11006" max="11006" width="4.85546875" style="1" customWidth="1"/>
    <col min="11007" max="11007" width="30.5703125" style="1" customWidth="1"/>
    <col min="11008" max="11008" width="33.85546875" style="1" customWidth="1"/>
    <col min="11009" max="11009" width="5.140625" style="1" customWidth="1"/>
    <col min="11010" max="11011" width="17.5703125" style="1" customWidth="1"/>
    <col min="11012" max="11255" width="9.140625" style="1"/>
    <col min="11256" max="11256" width="3.5703125" style="1" customWidth="1"/>
    <col min="11257" max="11257" width="96.85546875" style="1" customWidth="1"/>
    <col min="11258" max="11258" width="30.85546875" style="1" customWidth="1"/>
    <col min="11259" max="11259" width="12.5703125" style="1" customWidth="1"/>
    <col min="11260" max="11260" width="5.140625" style="1" customWidth="1"/>
    <col min="11261" max="11261" width="9.140625" style="1"/>
    <col min="11262" max="11262" width="4.85546875" style="1" customWidth="1"/>
    <col min="11263" max="11263" width="30.5703125" style="1" customWidth="1"/>
    <col min="11264" max="11264" width="33.85546875" style="1" customWidth="1"/>
    <col min="11265" max="11265" width="5.140625" style="1" customWidth="1"/>
    <col min="11266" max="11267" width="17.5703125" style="1" customWidth="1"/>
    <col min="11268" max="11511" width="9.140625" style="1"/>
    <col min="11512" max="11512" width="3.5703125" style="1" customWidth="1"/>
    <col min="11513" max="11513" width="96.85546875" style="1" customWidth="1"/>
    <col min="11514" max="11514" width="30.85546875" style="1" customWidth="1"/>
    <col min="11515" max="11515" width="12.5703125" style="1" customWidth="1"/>
    <col min="11516" max="11516" width="5.140625" style="1" customWidth="1"/>
    <col min="11517" max="11517" width="9.140625" style="1"/>
    <col min="11518" max="11518" width="4.85546875" style="1" customWidth="1"/>
    <col min="11519" max="11519" width="30.5703125" style="1" customWidth="1"/>
    <col min="11520" max="11520" width="33.85546875" style="1" customWidth="1"/>
    <col min="11521" max="11521" width="5.140625" style="1" customWidth="1"/>
    <col min="11522" max="11523" width="17.5703125" style="1" customWidth="1"/>
    <col min="11524" max="11767" width="9.140625" style="1"/>
    <col min="11768" max="11768" width="3.5703125" style="1" customWidth="1"/>
    <col min="11769" max="11769" width="96.85546875" style="1" customWidth="1"/>
    <col min="11770" max="11770" width="30.85546875" style="1" customWidth="1"/>
    <col min="11771" max="11771" width="12.5703125" style="1" customWidth="1"/>
    <col min="11772" max="11772" width="5.140625" style="1" customWidth="1"/>
    <col min="11773" max="11773" width="9.140625" style="1"/>
    <col min="11774" max="11774" width="4.85546875" style="1" customWidth="1"/>
    <col min="11775" max="11775" width="30.5703125" style="1" customWidth="1"/>
    <col min="11776" max="11776" width="33.85546875" style="1" customWidth="1"/>
    <col min="11777" max="11777" width="5.140625" style="1" customWidth="1"/>
    <col min="11778" max="11779" width="17.5703125" style="1" customWidth="1"/>
    <col min="11780" max="12023" width="9.140625" style="1"/>
    <col min="12024" max="12024" width="3.5703125" style="1" customWidth="1"/>
    <col min="12025" max="12025" width="96.85546875" style="1" customWidth="1"/>
    <col min="12026" max="12026" width="30.85546875" style="1" customWidth="1"/>
    <col min="12027" max="12027" width="12.5703125" style="1" customWidth="1"/>
    <col min="12028" max="12028" width="5.140625" style="1" customWidth="1"/>
    <col min="12029" max="12029" width="9.140625" style="1"/>
    <col min="12030" max="12030" width="4.85546875" style="1" customWidth="1"/>
    <col min="12031" max="12031" width="30.5703125" style="1" customWidth="1"/>
    <col min="12032" max="12032" width="33.85546875" style="1" customWidth="1"/>
    <col min="12033" max="12033" width="5.140625" style="1" customWidth="1"/>
    <col min="12034" max="12035" width="17.5703125" style="1" customWidth="1"/>
    <col min="12036" max="12279" width="9.140625" style="1"/>
    <col min="12280" max="12280" width="3.5703125" style="1" customWidth="1"/>
    <col min="12281" max="12281" width="96.85546875" style="1" customWidth="1"/>
    <col min="12282" max="12282" width="30.85546875" style="1" customWidth="1"/>
    <col min="12283" max="12283" width="12.5703125" style="1" customWidth="1"/>
    <col min="12284" max="12284" width="5.140625" style="1" customWidth="1"/>
    <col min="12285" max="12285" width="9.140625" style="1"/>
    <col min="12286" max="12286" width="4.85546875" style="1" customWidth="1"/>
    <col min="12287" max="12287" width="30.5703125" style="1" customWidth="1"/>
    <col min="12288" max="12288" width="33.85546875" style="1" customWidth="1"/>
    <col min="12289" max="12289" width="5.140625" style="1" customWidth="1"/>
    <col min="12290" max="12291" width="17.5703125" style="1" customWidth="1"/>
    <col min="12292" max="12535" width="9.140625" style="1"/>
    <col min="12536" max="12536" width="3.5703125" style="1" customWidth="1"/>
    <col min="12537" max="12537" width="96.85546875" style="1" customWidth="1"/>
    <col min="12538" max="12538" width="30.85546875" style="1" customWidth="1"/>
    <col min="12539" max="12539" width="12.5703125" style="1" customWidth="1"/>
    <col min="12540" max="12540" width="5.140625" style="1" customWidth="1"/>
    <col min="12541" max="12541" width="9.140625" style="1"/>
    <col min="12542" max="12542" width="4.85546875" style="1" customWidth="1"/>
    <col min="12543" max="12543" width="30.5703125" style="1" customWidth="1"/>
    <col min="12544" max="12544" width="33.85546875" style="1" customWidth="1"/>
    <col min="12545" max="12545" width="5.140625" style="1" customWidth="1"/>
    <col min="12546" max="12547" width="17.5703125" style="1" customWidth="1"/>
    <col min="12548" max="12791" width="9.140625" style="1"/>
    <col min="12792" max="12792" width="3.5703125" style="1" customWidth="1"/>
    <col min="12793" max="12793" width="96.85546875" style="1" customWidth="1"/>
    <col min="12794" max="12794" width="30.85546875" style="1" customWidth="1"/>
    <col min="12795" max="12795" width="12.5703125" style="1" customWidth="1"/>
    <col min="12796" max="12796" width="5.140625" style="1" customWidth="1"/>
    <col min="12797" max="12797" width="9.140625" style="1"/>
    <col min="12798" max="12798" width="4.85546875" style="1" customWidth="1"/>
    <col min="12799" max="12799" width="30.5703125" style="1" customWidth="1"/>
    <col min="12800" max="12800" width="33.85546875" style="1" customWidth="1"/>
    <col min="12801" max="12801" width="5.140625" style="1" customWidth="1"/>
    <col min="12802" max="12803" width="17.5703125" style="1" customWidth="1"/>
    <col min="12804" max="13047" width="9.140625" style="1"/>
    <col min="13048" max="13048" width="3.5703125" style="1" customWidth="1"/>
    <col min="13049" max="13049" width="96.85546875" style="1" customWidth="1"/>
    <col min="13050" max="13050" width="30.85546875" style="1" customWidth="1"/>
    <col min="13051" max="13051" width="12.5703125" style="1" customWidth="1"/>
    <col min="13052" max="13052" width="5.140625" style="1" customWidth="1"/>
    <col min="13053" max="13053" width="9.140625" style="1"/>
    <col min="13054" max="13054" width="4.85546875" style="1" customWidth="1"/>
    <col min="13055" max="13055" width="30.5703125" style="1" customWidth="1"/>
    <col min="13056" max="13056" width="33.85546875" style="1" customWidth="1"/>
    <col min="13057" max="13057" width="5.140625" style="1" customWidth="1"/>
    <col min="13058" max="13059" width="17.5703125" style="1" customWidth="1"/>
    <col min="13060" max="13303" width="9.140625" style="1"/>
    <col min="13304" max="13304" width="3.5703125" style="1" customWidth="1"/>
    <col min="13305" max="13305" width="96.85546875" style="1" customWidth="1"/>
    <col min="13306" max="13306" width="30.85546875" style="1" customWidth="1"/>
    <col min="13307" max="13307" width="12.5703125" style="1" customWidth="1"/>
    <col min="13308" max="13308" width="5.140625" style="1" customWidth="1"/>
    <col min="13309" max="13309" width="9.140625" style="1"/>
    <col min="13310" max="13310" width="4.85546875" style="1" customWidth="1"/>
    <col min="13311" max="13311" width="30.5703125" style="1" customWidth="1"/>
    <col min="13312" max="13312" width="33.85546875" style="1" customWidth="1"/>
    <col min="13313" max="13313" width="5.140625" style="1" customWidth="1"/>
    <col min="13314" max="13315" width="17.5703125" style="1" customWidth="1"/>
    <col min="13316" max="13559" width="9.140625" style="1"/>
    <col min="13560" max="13560" width="3.5703125" style="1" customWidth="1"/>
    <col min="13561" max="13561" width="96.85546875" style="1" customWidth="1"/>
    <col min="13562" max="13562" width="30.85546875" style="1" customWidth="1"/>
    <col min="13563" max="13563" width="12.5703125" style="1" customWidth="1"/>
    <col min="13564" max="13564" width="5.140625" style="1" customWidth="1"/>
    <col min="13565" max="13565" width="9.140625" style="1"/>
    <col min="13566" max="13566" width="4.85546875" style="1" customWidth="1"/>
    <col min="13567" max="13567" width="30.5703125" style="1" customWidth="1"/>
    <col min="13568" max="13568" width="33.85546875" style="1" customWidth="1"/>
    <col min="13569" max="13569" width="5.140625" style="1" customWidth="1"/>
    <col min="13570" max="13571" width="17.5703125" style="1" customWidth="1"/>
    <col min="13572" max="13815" width="9.140625" style="1"/>
    <col min="13816" max="13816" width="3.5703125" style="1" customWidth="1"/>
    <col min="13817" max="13817" width="96.85546875" style="1" customWidth="1"/>
    <col min="13818" max="13818" width="30.85546875" style="1" customWidth="1"/>
    <col min="13819" max="13819" width="12.5703125" style="1" customWidth="1"/>
    <col min="13820" max="13820" width="5.140625" style="1" customWidth="1"/>
    <col min="13821" max="13821" width="9.140625" style="1"/>
    <col min="13822" max="13822" width="4.85546875" style="1" customWidth="1"/>
    <col min="13823" max="13823" width="30.5703125" style="1" customWidth="1"/>
    <col min="13824" max="13824" width="33.85546875" style="1" customWidth="1"/>
    <col min="13825" max="13825" width="5.140625" style="1" customWidth="1"/>
    <col min="13826" max="13827" width="17.5703125" style="1" customWidth="1"/>
    <col min="13828" max="14071" width="9.140625" style="1"/>
    <col min="14072" max="14072" width="3.5703125" style="1" customWidth="1"/>
    <col min="14073" max="14073" width="96.85546875" style="1" customWidth="1"/>
    <col min="14074" max="14074" width="30.85546875" style="1" customWidth="1"/>
    <col min="14075" max="14075" width="12.5703125" style="1" customWidth="1"/>
    <col min="14076" max="14076" width="5.140625" style="1" customWidth="1"/>
    <col min="14077" max="14077" width="9.140625" style="1"/>
    <col min="14078" max="14078" width="4.85546875" style="1" customWidth="1"/>
    <col min="14079" max="14079" width="30.5703125" style="1" customWidth="1"/>
    <col min="14080" max="14080" width="33.85546875" style="1" customWidth="1"/>
    <col min="14081" max="14081" width="5.140625" style="1" customWidth="1"/>
    <col min="14082" max="14083" width="17.5703125" style="1" customWidth="1"/>
    <col min="14084" max="14327" width="9.140625" style="1"/>
    <col min="14328" max="14328" width="3.5703125" style="1" customWidth="1"/>
    <col min="14329" max="14329" width="96.85546875" style="1" customWidth="1"/>
    <col min="14330" max="14330" width="30.85546875" style="1" customWidth="1"/>
    <col min="14331" max="14331" width="12.5703125" style="1" customWidth="1"/>
    <col min="14332" max="14332" width="5.140625" style="1" customWidth="1"/>
    <col min="14333" max="14333" width="9.140625" style="1"/>
    <col min="14334" max="14334" width="4.85546875" style="1" customWidth="1"/>
    <col min="14335" max="14335" width="30.5703125" style="1" customWidth="1"/>
    <col min="14336" max="14336" width="33.85546875" style="1" customWidth="1"/>
    <col min="14337" max="14337" width="5.140625" style="1" customWidth="1"/>
    <col min="14338" max="14339" width="17.5703125" style="1" customWidth="1"/>
    <col min="14340" max="14583" width="9.140625" style="1"/>
    <col min="14584" max="14584" width="3.5703125" style="1" customWidth="1"/>
    <col min="14585" max="14585" width="96.85546875" style="1" customWidth="1"/>
    <col min="14586" max="14586" width="30.85546875" style="1" customWidth="1"/>
    <col min="14587" max="14587" width="12.5703125" style="1" customWidth="1"/>
    <col min="14588" max="14588" width="5.140625" style="1" customWidth="1"/>
    <col min="14589" max="14589" width="9.140625" style="1"/>
    <col min="14590" max="14590" width="4.85546875" style="1" customWidth="1"/>
    <col min="14591" max="14591" width="30.5703125" style="1" customWidth="1"/>
    <col min="14592" max="14592" width="33.85546875" style="1" customWidth="1"/>
    <col min="14593" max="14593" width="5.140625" style="1" customWidth="1"/>
    <col min="14594" max="14595" width="17.5703125" style="1" customWidth="1"/>
    <col min="14596" max="14839" width="9.140625" style="1"/>
    <col min="14840" max="14840" width="3.5703125" style="1" customWidth="1"/>
    <col min="14841" max="14841" width="96.85546875" style="1" customWidth="1"/>
    <col min="14842" max="14842" width="30.85546875" style="1" customWidth="1"/>
    <col min="14843" max="14843" width="12.5703125" style="1" customWidth="1"/>
    <col min="14844" max="14844" width="5.140625" style="1" customWidth="1"/>
    <col min="14845" max="14845" width="9.140625" style="1"/>
    <col min="14846" max="14846" width="4.85546875" style="1" customWidth="1"/>
    <col min="14847" max="14847" width="30.5703125" style="1" customWidth="1"/>
    <col min="14848" max="14848" width="33.85546875" style="1" customWidth="1"/>
    <col min="14849" max="14849" width="5.140625" style="1" customWidth="1"/>
    <col min="14850" max="14851" width="17.5703125" style="1" customWidth="1"/>
    <col min="14852" max="15095" width="9.140625" style="1"/>
    <col min="15096" max="15096" width="3.5703125" style="1" customWidth="1"/>
    <col min="15097" max="15097" width="96.85546875" style="1" customWidth="1"/>
    <col min="15098" max="15098" width="30.85546875" style="1" customWidth="1"/>
    <col min="15099" max="15099" width="12.5703125" style="1" customWidth="1"/>
    <col min="15100" max="15100" width="5.140625" style="1" customWidth="1"/>
    <col min="15101" max="15101" width="9.140625" style="1"/>
    <col min="15102" max="15102" width="4.85546875" style="1" customWidth="1"/>
    <col min="15103" max="15103" width="30.5703125" style="1" customWidth="1"/>
    <col min="15104" max="15104" width="33.85546875" style="1" customWidth="1"/>
    <col min="15105" max="15105" width="5.140625" style="1" customWidth="1"/>
    <col min="15106" max="15107" width="17.5703125" style="1" customWidth="1"/>
    <col min="15108" max="15351" width="9.140625" style="1"/>
    <col min="15352" max="15352" width="3.5703125" style="1" customWidth="1"/>
    <col min="15353" max="15353" width="96.85546875" style="1" customWidth="1"/>
    <col min="15354" max="15354" width="30.85546875" style="1" customWidth="1"/>
    <col min="15355" max="15355" width="12.5703125" style="1" customWidth="1"/>
    <col min="15356" max="15356" width="5.140625" style="1" customWidth="1"/>
    <col min="15357" max="15357" width="9.140625" style="1"/>
    <col min="15358" max="15358" width="4.85546875" style="1" customWidth="1"/>
    <col min="15359" max="15359" width="30.5703125" style="1" customWidth="1"/>
    <col min="15360" max="15360" width="33.85546875" style="1" customWidth="1"/>
    <col min="15361" max="15361" width="5.140625" style="1" customWidth="1"/>
    <col min="15362" max="15363" width="17.5703125" style="1" customWidth="1"/>
    <col min="15364" max="15607" width="9.140625" style="1"/>
    <col min="15608" max="15608" width="3.5703125" style="1" customWidth="1"/>
    <col min="15609" max="15609" width="96.85546875" style="1" customWidth="1"/>
    <col min="15610" max="15610" width="30.85546875" style="1" customWidth="1"/>
    <col min="15611" max="15611" width="12.5703125" style="1" customWidth="1"/>
    <col min="15612" max="15612" width="5.140625" style="1" customWidth="1"/>
    <col min="15613" max="15613" width="9.140625" style="1"/>
    <col min="15614" max="15614" width="4.85546875" style="1" customWidth="1"/>
    <col min="15615" max="15615" width="30.5703125" style="1" customWidth="1"/>
    <col min="15616" max="15616" width="33.85546875" style="1" customWidth="1"/>
    <col min="15617" max="15617" width="5.140625" style="1" customWidth="1"/>
    <col min="15618" max="15619" width="17.5703125" style="1" customWidth="1"/>
    <col min="15620" max="15863" width="9.140625" style="1"/>
    <col min="15864" max="15864" width="3.5703125" style="1" customWidth="1"/>
    <col min="15865" max="15865" width="96.85546875" style="1" customWidth="1"/>
    <col min="15866" max="15866" width="30.85546875" style="1" customWidth="1"/>
    <col min="15867" max="15867" width="12.5703125" style="1" customWidth="1"/>
    <col min="15868" max="15868" width="5.140625" style="1" customWidth="1"/>
    <col min="15869" max="15869" width="9.140625" style="1"/>
    <col min="15870" max="15870" width="4.85546875" style="1" customWidth="1"/>
    <col min="15871" max="15871" width="30.5703125" style="1" customWidth="1"/>
    <col min="15872" max="15872" width="33.85546875" style="1" customWidth="1"/>
    <col min="15873" max="15873" width="5.140625" style="1" customWidth="1"/>
    <col min="15874" max="15875" width="17.5703125" style="1" customWidth="1"/>
    <col min="15876" max="16119" width="9.140625" style="1"/>
    <col min="16120" max="16120" width="3.5703125" style="1" customWidth="1"/>
    <col min="16121" max="16121" width="96.85546875" style="1" customWidth="1"/>
    <col min="16122" max="16122" width="30.85546875" style="1" customWidth="1"/>
    <col min="16123" max="16123" width="12.5703125" style="1" customWidth="1"/>
    <col min="16124" max="16124" width="5.140625" style="1" customWidth="1"/>
    <col min="16125" max="16125" width="9.140625" style="1"/>
    <col min="16126" max="16126" width="4.85546875" style="1" customWidth="1"/>
    <col min="16127" max="16127" width="30.5703125" style="1" customWidth="1"/>
    <col min="16128" max="16128" width="33.85546875" style="1" customWidth="1"/>
    <col min="16129" max="16129" width="5.140625" style="1" customWidth="1"/>
    <col min="16130" max="16131" width="17.5703125" style="1" customWidth="1"/>
    <col min="16132" max="16384" width="9.140625" style="1"/>
  </cols>
  <sheetData>
    <row r="1" spans="1:3" ht="48" customHeight="1">
      <c r="A1" s="3"/>
      <c r="B1" s="122" t="s">
        <v>0</v>
      </c>
      <c r="C1" s="122"/>
    </row>
    <row r="2" spans="1:3">
      <c r="A2" s="4"/>
      <c r="B2" s="5" t="s">
        <v>1</v>
      </c>
      <c r="C2" s="6">
        <v>45687</v>
      </c>
    </row>
    <row r="3" spans="1:3">
      <c r="A3" s="4"/>
      <c r="B3" s="7" t="s">
        <v>2</v>
      </c>
    </row>
    <row r="4" spans="1:3" ht="25.5">
      <c r="A4" s="8"/>
      <c r="B4" s="9" t="str">
        <f>[13]И1!D13</f>
        <v>Субъект Российской Федерации</v>
      </c>
      <c r="C4" s="10" t="str">
        <f>[13]И1!E13</f>
        <v>Новосибирская область</v>
      </c>
    </row>
    <row r="5" spans="1:3" ht="38.25">
      <c r="A5" s="8"/>
      <c r="B5" s="9" t="str">
        <f>[13]И1!D14</f>
        <v>Тип муниципального образования (выберите из списка)</v>
      </c>
      <c r="C5" s="10" t="str">
        <f>[13]И1!E14</f>
        <v>село Черновка, Кочковский муниципальный район</v>
      </c>
    </row>
    <row r="6" spans="1:3">
      <c r="A6" s="8"/>
      <c r="B6" s="9" t="str">
        <f>IF([13]И1!E15="","",[13]И1!D15)</f>
        <v/>
      </c>
      <c r="C6" s="10" t="str">
        <f>IF([13]И1!E15="","",[13]И1!E15)</f>
        <v/>
      </c>
    </row>
    <row r="7" spans="1:3">
      <c r="A7" s="8"/>
      <c r="B7" s="9" t="str">
        <f>[13]И1!D16</f>
        <v>Код ОКТМО</v>
      </c>
      <c r="C7" s="11" t="str">
        <f>[13]И1!E16</f>
        <v>50625419101</v>
      </c>
    </row>
    <row r="8" spans="1:3">
      <c r="A8" s="8"/>
      <c r="B8" s="12" t="str">
        <f>[13]И1!D17</f>
        <v>Система теплоснабжения</v>
      </c>
      <c r="C8" s="13">
        <f>[13]И1!E17</f>
        <v>0</v>
      </c>
    </row>
    <row r="9" spans="1:3">
      <c r="A9" s="8"/>
      <c r="B9" s="9" t="str">
        <f>[13]И1!D8</f>
        <v>Период регулирования (i)-й</v>
      </c>
      <c r="C9" s="14">
        <f>[13]И1!E8</f>
        <v>2025</v>
      </c>
    </row>
    <row r="10" spans="1:3">
      <c r="A10" s="8"/>
      <c r="B10" s="9" t="str">
        <f>[13]И1!D9</f>
        <v>Период регулирования (i-1)-й</v>
      </c>
      <c r="C10" s="14">
        <f>[13]И1!E9</f>
        <v>2024</v>
      </c>
    </row>
    <row r="11" spans="1:3">
      <c r="A11" s="8"/>
      <c r="B11" s="9" t="str">
        <f>[13]И1!D10</f>
        <v>Период регулирования (i-2)-й</v>
      </c>
      <c r="C11" s="14">
        <f>[13]И1!E10</f>
        <v>2023</v>
      </c>
    </row>
    <row r="12" spans="1:3">
      <c r="A12" s="8"/>
      <c r="B12" s="9" t="str">
        <f>[13]И1!D11</f>
        <v>Базовый год (б)</v>
      </c>
      <c r="C12" s="14">
        <f>[13]И1!E11</f>
        <v>2019</v>
      </c>
    </row>
    <row r="13" spans="1:3" ht="38.25">
      <c r="A13" s="8"/>
      <c r="B13" s="9" t="str">
        <f>[13]И1!D18</f>
        <v>Вид топлива, использование которого преобладает в системе теплоснабжения</v>
      </c>
      <c r="C13" s="15" t="str">
        <f>[13]С1.1!E13</f>
        <v>уголь (вид угля не указан в топливном балансе)</v>
      </c>
    </row>
    <row r="14" spans="1:3" ht="31.7" customHeight="1" thickBot="1">
      <c r="A14" s="123" t="s">
        <v>3</v>
      </c>
      <c r="B14" s="123"/>
      <c r="C14" s="123"/>
    </row>
    <row r="15" spans="1:3">
      <c r="A15" s="16" t="s">
        <v>4</v>
      </c>
      <c r="B15" s="17" t="s">
        <v>5</v>
      </c>
      <c r="C15" s="18" t="s">
        <v>6</v>
      </c>
    </row>
    <row r="16" spans="1:3">
      <c r="A16" s="19">
        <v>1</v>
      </c>
      <c r="B16" s="20">
        <v>2</v>
      </c>
      <c r="C16" s="21">
        <v>3</v>
      </c>
    </row>
    <row r="17" spans="1:3">
      <c r="A17" s="22">
        <v>1</v>
      </c>
      <c r="B17" s="23" t="s">
        <v>7</v>
      </c>
      <c r="C17" s="24">
        <f>SUM(C18:C22)</f>
        <v>5429.6529254742345</v>
      </c>
    </row>
    <row r="18" spans="1:3" ht="42.75">
      <c r="A18" s="22" t="s">
        <v>8</v>
      </c>
      <c r="B18" s="25" t="s">
        <v>9</v>
      </c>
      <c r="C18" s="26">
        <f>[13]С1!F12</f>
        <v>864.56603477523731</v>
      </c>
    </row>
    <row r="19" spans="1:3" ht="42.75">
      <c r="A19" s="22" t="s">
        <v>10</v>
      </c>
      <c r="B19" s="25" t="s">
        <v>11</v>
      </c>
      <c r="C19" s="26">
        <f>[13]С2!F12</f>
        <v>3043.1228747591867</v>
      </c>
    </row>
    <row r="20" spans="1:3" ht="30">
      <c r="A20" s="22" t="s">
        <v>12</v>
      </c>
      <c r="B20" s="25" t="s">
        <v>13</v>
      </c>
      <c r="C20" s="26">
        <f>[13]С3!F12</f>
        <v>910.92503715885755</v>
      </c>
    </row>
    <row r="21" spans="1:3" ht="42.75">
      <c r="A21" s="22" t="s">
        <v>14</v>
      </c>
      <c r="B21" s="25" t="s">
        <v>15</v>
      </c>
      <c r="C21" s="26">
        <f>[13]С4!F12</f>
        <v>504.57519592851679</v>
      </c>
    </row>
    <row r="22" spans="1:3" ht="30">
      <c r="A22" s="22" t="s">
        <v>16</v>
      </c>
      <c r="B22" s="25" t="s">
        <v>17</v>
      </c>
      <c r="C22" s="26">
        <f>[13]С5!F12</f>
        <v>106.46378285243598</v>
      </c>
    </row>
    <row r="23" spans="1:3" ht="43.5" thickBot="1">
      <c r="A23" s="27" t="s">
        <v>18</v>
      </c>
      <c r="B23" s="117" t="s">
        <v>19</v>
      </c>
      <c r="C23" s="28" t="str">
        <f>[13]С6!F12</f>
        <v>-</v>
      </c>
    </row>
    <row r="24" spans="1:3" ht="13.5" thickBot="1">
      <c r="A24" s="4"/>
    </row>
    <row r="25" spans="1:3">
      <c r="A25" s="16" t="s">
        <v>4</v>
      </c>
      <c r="B25" s="29" t="s">
        <v>5</v>
      </c>
      <c r="C25" s="30" t="s">
        <v>6</v>
      </c>
    </row>
    <row r="26" spans="1:3">
      <c r="A26" s="19">
        <v>1</v>
      </c>
      <c r="B26" s="31">
        <v>2</v>
      </c>
      <c r="C26" s="32">
        <v>3</v>
      </c>
    </row>
    <row r="27" spans="1:3" ht="30" customHeight="1">
      <c r="A27" s="22">
        <v>1</v>
      </c>
      <c r="B27" s="124" t="s">
        <v>20</v>
      </c>
      <c r="C27" s="124"/>
    </row>
    <row r="28" spans="1:3">
      <c r="A28" s="22" t="s">
        <v>8</v>
      </c>
      <c r="B28" s="33" t="s">
        <v>21</v>
      </c>
      <c r="C28" s="34">
        <f>[13]С1.1!E16</f>
        <v>5100</v>
      </c>
    </row>
    <row r="29" spans="1:3" ht="42.75">
      <c r="A29" s="22" t="s">
        <v>10</v>
      </c>
      <c r="B29" s="33" t="s">
        <v>22</v>
      </c>
      <c r="C29" s="34">
        <f>[13]С1.1!E27</f>
        <v>3118.71</v>
      </c>
    </row>
    <row r="30" spans="1:3" ht="17.25">
      <c r="A30" s="22" t="s">
        <v>12</v>
      </c>
      <c r="B30" s="33" t="s">
        <v>23</v>
      </c>
      <c r="C30" s="35">
        <f>[13]С1.1!E19</f>
        <v>1.4E-2</v>
      </c>
    </row>
    <row r="31" spans="1:3" ht="17.25">
      <c r="A31" s="22" t="s">
        <v>14</v>
      </c>
      <c r="B31" s="33" t="s">
        <v>24</v>
      </c>
      <c r="C31" s="35">
        <f>[13]С1.1!E20</f>
        <v>0.04</v>
      </c>
    </row>
    <row r="32" spans="1:3" ht="30">
      <c r="A32" s="22" t="s">
        <v>16</v>
      </c>
      <c r="B32" s="36" t="s">
        <v>25</v>
      </c>
      <c r="C32" s="37">
        <f>[13]С1!F13</f>
        <v>176.4</v>
      </c>
    </row>
    <row r="33" spans="1:3">
      <c r="A33" s="22" t="s">
        <v>18</v>
      </c>
      <c r="B33" s="36" t="s">
        <v>26</v>
      </c>
      <c r="C33" s="38">
        <f>[13]С1!F16</f>
        <v>7000</v>
      </c>
    </row>
    <row r="34" spans="1:3" ht="14.25">
      <c r="A34" s="22" t="s">
        <v>27</v>
      </c>
      <c r="B34" s="39" t="s">
        <v>28</v>
      </c>
      <c r="C34" s="40">
        <f>[13]С1!F17</f>
        <v>0.72857142857142854</v>
      </c>
    </row>
    <row r="35" spans="1:3" ht="15.75">
      <c r="A35" s="41" t="s">
        <v>29</v>
      </c>
      <c r="B35" s="42" t="s">
        <v>30</v>
      </c>
      <c r="C35" s="40">
        <f>[13]С1!F20</f>
        <v>21.588411179999994</v>
      </c>
    </row>
    <row r="36" spans="1:3" ht="15.75">
      <c r="A36" s="41" t="s">
        <v>31</v>
      </c>
      <c r="B36" s="43" t="s">
        <v>32</v>
      </c>
      <c r="C36" s="40">
        <f>[13]С1!F21</f>
        <v>20.818139999999996</v>
      </c>
    </row>
    <row r="37" spans="1:3" ht="14.25">
      <c r="A37" s="41" t="s">
        <v>33</v>
      </c>
      <c r="B37" s="44" t="s">
        <v>34</v>
      </c>
      <c r="C37" s="40">
        <f>[13]С1!F22</f>
        <v>1.0369999999999999</v>
      </c>
    </row>
    <row r="38" spans="1:3" ht="53.25" thickBot="1">
      <c r="A38" s="27" t="s">
        <v>35</v>
      </c>
      <c r="B38" s="45" t="s">
        <v>36</v>
      </c>
      <c r="C38" s="46">
        <f>[13]С1!F23</f>
        <v>1.0469999999999999</v>
      </c>
    </row>
    <row r="39" spans="1:3" ht="13.5" thickBot="1">
      <c r="A39" s="47"/>
      <c r="B39" s="48"/>
      <c r="C39" s="49"/>
    </row>
    <row r="40" spans="1:3" ht="30" customHeight="1">
      <c r="A40" s="50" t="s">
        <v>37</v>
      </c>
      <c r="B40" s="119" t="s">
        <v>38</v>
      </c>
      <c r="C40" s="119"/>
    </row>
    <row r="41" spans="1:3" ht="25.5">
      <c r="A41" s="22" t="s">
        <v>39</v>
      </c>
      <c r="B41" s="36" t="s">
        <v>40</v>
      </c>
      <c r="C41" s="51" t="str">
        <f>[13]С2.1!E12</f>
        <v>V</v>
      </c>
    </row>
    <row r="42" spans="1:3" ht="25.5">
      <c r="A42" s="22" t="s">
        <v>41</v>
      </c>
      <c r="B42" s="33" t="s">
        <v>42</v>
      </c>
      <c r="C42" s="51" t="str">
        <f>[13]С2.1!E13</f>
        <v>6 и менее баллов</v>
      </c>
    </row>
    <row r="43" spans="1:3" ht="25.5">
      <c r="A43" s="22" t="s">
        <v>43</v>
      </c>
      <c r="B43" s="33" t="s">
        <v>44</v>
      </c>
      <c r="C43" s="51" t="str">
        <f>[13]С2.1!E14</f>
        <v>от 200 до 500</v>
      </c>
    </row>
    <row r="44" spans="1:3" ht="25.5">
      <c r="A44" s="22" t="s">
        <v>45</v>
      </c>
      <c r="B44" s="33" t="s">
        <v>46</v>
      </c>
      <c r="C44" s="52" t="str">
        <f>[13]С2.1!E15</f>
        <v>нет</v>
      </c>
    </row>
    <row r="45" spans="1:3" ht="30">
      <c r="A45" s="22" t="s">
        <v>47</v>
      </c>
      <c r="B45" s="33" t="s">
        <v>48</v>
      </c>
      <c r="C45" s="34">
        <f>[13]С2!F18</f>
        <v>38910.02669467502</v>
      </c>
    </row>
    <row r="46" spans="1:3" ht="30">
      <c r="A46" s="22" t="s">
        <v>49</v>
      </c>
      <c r="B46" s="53" t="s">
        <v>50</v>
      </c>
      <c r="C46" s="34">
        <f>IF([13]С2!F19&gt;0,[13]С2!F19,[13]С2!F20)</f>
        <v>23441.524932855718</v>
      </c>
    </row>
    <row r="47" spans="1:3" ht="25.5">
      <c r="A47" s="22" t="s">
        <v>51</v>
      </c>
      <c r="B47" s="54" t="s">
        <v>52</v>
      </c>
      <c r="C47" s="34">
        <f>[13]С2.1!E19</f>
        <v>-38</v>
      </c>
    </row>
    <row r="48" spans="1:3" ht="25.5">
      <c r="A48" s="22" t="s">
        <v>53</v>
      </c>
      <c r="B48" s="54" t="s">
        <v>54</v>
      </c>
      <c r="C48" s="34" t="str">
        <f>[13]С2.1!E22</f>
        <v>нет</v>
      </c>
    </row>
    <row r="49" spans="1:3" ht="38.25">
      <c r="A49" s="22" t="s">
        <v>55</v>
      </c>
      <c r="B49" s="55" t="s">
        <v>56</v>
      </c>
      <c r="C49" s="34">
        <f>[13]С2.2!E10</f>
        <v>1287</v>
      </c>
    </row>
    <row r="50" spans="1:3" ht="25.5">
      <c r="A50" s="22" t="s">
        <v>57</v>
      </c>
      <c r="B50" s="56" t="s">
        <v>58</v>
      </c>
      <c r="C50" s="34">
        <f>[13]С2.2!E12</f>
        <v>5.97</v>
      </c>
    </row>
    <row r="51" spans="1:3" ht="52.5">
      <c r="A51" s="22" t="s">
        <v>59</v>
      </c>
      <c r="B51" s="57" t="s">
        <v>60</v>
      </c>
      <c r="C51" s="34">
        <f>[13]С2.2!E13</f>
        <v>1</v>
      </c>
    </row>
    <row r="52" spans="1:3" ht="27.75">
      <c r="A52" s="22" t="s">
        <v>61</v>
      </c>
      <c r="B52" s="56" t="s">
        <v>62</v>
      </c>
      <c r="C52" s="34">
        <f>[13]С2.2!E14</f>
        <v>12104</v>
      </c>
    </row>
    <row r="53" spans="1:3" ht="25.5">
      <c r="A53" s="22" t="s">
        <v>63</v>
      </c>
      <c r="B53" s="57" t="s">
        <v>64</v>
      </c>
      <c r="C53" s="35">
        <f>[13]С2.2!E15</f>
        <v>4.8000000000000001E-2</v>
      </c>
    </row>
    <row r="54" spans="1:3">
      <c r="A54" s="22" t="s">
        <v>65</v>
      </c>
      <c r="B54" s="57" t="s">
        <v>66</v>
      </c>
      <c r="C54" s="34">
        <f>[13]С2.2!E16</f>
        <v>1</v>
      </c>
    </row>
    <row r="55" spans="1:3" ht="15.75">
      <c r="A55" s="22" t="s">
        <v>67</v>
      </c>
      <c r="B55" s="58" t="s">
        <v>68</v>
      </c>
      <c r="C55" s="34">
        <f>[13]С2!F21</f>
        <v>1</v>
      </c>
    </row>
    <row r="56" spans="1:3" ht="30">
      <c r="A56" s="59" t="s">
        <v>69</v>
      </c>
      <c r="B56" s="33" t="s">
        <v>70</v>
      </c>
      <c r="C56" s="34">
        <f>[13]С2!F13</f>
        <v>203708.97017230222</v>
      </c>
    </row>
    <row r="57" spans="1:3" ht="30">
      <c r="A57" s="59" t="s">
        <v>71</v>
      </c>
      <c r="B57" s="58" t="s">
        <v>72</v>
      </c>
      <c r="C57" s="34">
        <f>[13]С2!F14</f>
        <v>113455</v>
      </c>
    </row>
    <row r="58" spans="1:3" ht="15.75">
      <c r="A58" s="59" t="s">
        <v>73</v>
      </c>
      <c r="B58" s="60" t="s">
        <v>74</v>
      </c>
      <c r="C58" s="40">
        <f>[13]С2!F15</f>
        <v>1.071</v>
      </c>
    </row>
    <row r="59" spans="1:3" ht="15.75">
      <c r="A59" s="59" t="s">
        <v>75</v>
      </c>
      <c r="B59" s="60" t="s">
        <v>76</v>
      </c>
      <c r="C59" s="40">
        <f>[13]С2!F16</f>
        <v>1</v>
      </c>
    </row>
    <row r="60" spans="1:3" ht="17.25">
      <c r="A60" s="59" t="s">
        <v>77</v>
      </c>
      <c r="B60" s="58" t="s">
        <v>78</v>
      </c>
      <c r="C60" s="34">
        <f>[13]С2!F17</f>
        <v>1.01</v>
      </c>
    </row>
    <row r="61" spans="1:3" s="63" customFormat="1" ht="14.25">
      <c r="A61" s="59" t="s">
        <v>79</v>
      </c>
      <c r="B61" s="61" t="s">
        <v>80</v>
      </c>
      <c r="C61" s="62">
        <f>[13]С2!F33</f>
        <v>10</v>
      </c>
    </row>
    <row r="62" spans="1:3" ht="30">
      <c r="A62" s="59" t="s">
        <v>81</v>
      </c>
      <c r="B62" s="64" t="s">
        <v>82</v>
      </c>
      <c r="C62" s="34">
        <f>[13]С2!F26</f>
        <v>1188.3300751080826</v>
      </c>
    </row>
    <row r="63" spans="1:3" ht="17.25">
      <c r="A63" s="59" t="s">
        <v>83</v>
      </c>
      <c r="B63" s="53" t="s">
        <v>84</v>
      </c>
      <c r="C63" s="34">
        <f>[13]С2!F27</f>
        <v>0.170455936</v>
      </c>
    </row>
    <row r="64" spans="1:3" ht="17.25">
      <c r="A64" s="59" t="s">
        <v>85</v>
      </c>
      <c r="B64" s="58" t="s">
        <v>86</v>
      </c>
      <c r="C64" s="62">
        <f>[13]С2!F28</f>
        <v>4200</v>
      </c>
    </row>
    <row r="65" spans="1:3" ht="42.75">
      <c r="A65" s="59" t="s">
        <v>87</v>
      </c>
      <c r="B65" s="33" t="s">
        <v>88</v>
      </c>
      <c r="C65" s="34">
        <f>[13]С2!F22</f>
        <v>42890.921752741691</v>
      </c>
    </row>
    <row r="66" spans="1:3" ht="30">
      <c r="A66" s="59" t="s">
        <v>89</v>
      </c>
      <c r="B66" s="60" t="s">
        <v>90</v>
      </c>
      <c r="C66" s="34">
        <f>[13]С2!F23</f>
        <v>1990</v>
      </c>
    </row>
    <row r="67" spans="1:3" ht="30">
      <c r="A67" s="59" t="s">
        <v>91</v>
      </c>
      <c r="B67" s="53" t="s">
        <v>92</v>
      </c>
      <c r="C67" s="34">
        <f>[13]С2.1!E27</f>
        <v>14307.876789999998</v>
      </c>
    </row>
    <row r="68" spans="1:3" ht="38.25">
      <c r="A68" s="59" t="s">
        <v>93</v>
      </c>
      <c r="B68" s="65" t="s">
        <v>94</v>
      </c>
      <c r="C68" s="52">
        <f>[13]С2.3!E21</f>
        <v>0</v>
      </c>
    </row>
    <row r="69" spans="1:3" ht="25.5">
      <c r="A69" s="59" t="s">
        <v>95</v>
      </c>
      <c r="B69" s="66" t="s">
        <v>96</v>
      </c>
      <c r="C69" s="67">
        <f>[13]С2.3!E11</f>
        <v>9.89</v>
      </c>
    </row>
    <row r="70" spans="1:3" ht="25.5">
      <c r="A70" s="59" t="s">
        <v>97</v>
      </c>
      <c r="B70" s="66" t="s">
        <v>98</v>
      </c>
      <c r="C70" s="62">
        <f>[13]С2.3!E13</f>
        <v>300</v>
      </c>
    </row>
    <row r="71" spans="1:3" ht="25.5">
      <c r="A71" s="59" t="s">
        <v>99</v>
      </c>
      <c r="B71" s="65" t="s">
        <v>100</v>
      </c>
      <c r="C71" s="68">
        <f>IF([13]С2.3!E22&gt;0,[13]С2.3!E22,[13]С2.3!E14)</f>
        <v>61211</v>
      </c>
    </row>
    <row r="72" spans="1:3" ht="38.25">
      <c r="A72" s="59" t="s">
        <v>101</v>
      </c>
      <c r="B72" s="65" t="s">
        <v>102</v>
      </c>
      <c r="C72" s="68">
        <f>IF([13]С2.3!E23&gt;0,[13]С2.3!E23,[13]С2.3!E15)</f>
        <v>45675</v>
      </c>
    </row>
    <row r="73" spans="1:3" ht="30">
      <c r="A73" s="59" t="s">
        <v>103</v>
      </c>
      <c r="B73" s="53" t="s">
        <v>104</v>
      </c>
      <c r="C73" s="34">
        <f>[13]С2.1!E28</f>
        <v>9541.9567200000001</v>
      </c>
    </row>
    <row r="74" spans="1:3" ht="38.25">
      <c r="A74" s="59" t="s">
        <v>105</v>
      </c>
      <c r="B74" s="65" t="s">
        <v>106</v>
      </c>
      <c r="C74" s="52">
        <f>[13]С2.3!E25</f>
        <v>0</v>
      </c>
    </row>
    <row r="75" spans="1:3" ht="25.5">
      <c r="A75" s="59" t="s">
        <v>107</v>
      </c>
      <c r="B75" s="66" t="s">
        <v>108</v>
      </c>
      <c r="C75" s="67">
        <f>[13]С2.3!E12</f>
        <v>0.56000000000000005</v>
      </c>
    </row>
    <row r="76" spans="1:3" ht="25.5">
      <c r="A76" s="59" t="s">
        <v>109</v>
      </c>
      <c r="B76" s="66" t="s">
        <v>98</v>
      </c>
      <c r="C76" s="62">
        <f>[13]С2.3!E13</f>
        <v>300</v>
      </c>
    </row>
    <row r="77" spans="1:3" ht="25.5">
      <c r="A77" s="59" t="s">
        <v>110</v>
      </c>
      <c r="B77" s="69" t="s">
        <v>111</v>
      </c>
      <c r="C77" s="68">
        <f>IF([13]С2.3!E26&gt;0,[13]С2.3!E26,[13]С2.3!E16)</f>
        <v>65637</v>
      </c>
    </row>
    <row r="78" spans="1:3" ht="38.25">
      <c r="A78" s="59" t="s">
        <v>112</v>
      </c>
      <c r="B78" s="69" t="s">
        <v>113</v>
      </c>
      <c r="C78" s="68">
        <f>IF([13]С2.3!E27&gt;0,[13]С2.3!E27,[13]С2.3!E17)</f>
        <v>31684</v>
      </c>
    </row>
    <row r="79" spans="1:3" ht="17.25">
      <c r="A79" s="59" t="s">
        <v>114</v>
      </c>
      <c r="B79" s="33" t="s">
        <v>115</v>
      </c>
      <c r="C79" s="35">
        <f>[13]С2!F29</f>
        <v>0.17804631770487722</v>
      </c>
    </row>
    <row r="80" spans="1:3" ht="30">
      <c r="A80" s="59" t="s">
        <v>116</v>
      </c>
      <c r="B80" s="53" t="s">
        <v>117</v>
      </c>
      <c r="C80" s="70">
        <f>[13]С2!F30</f>
        <v>0.1652189781021898</v>
      </c>
    </row>
    <row r="81" spans="1:3" ht="17.25">
      <c r="A81" s="59" t="s">
        <v>118</v>
      </c>
      <c r="B81" s="71" t="s">
        <v>119</v>
      </c>
      <c r="C81" s="35">
        <f>[13]С2!F31</f>
        <v>0.13880000000000001</v>
      </c>
    </row>
    <row r="82" spans="1:3" s="63" customFormat="1" ht="18" thickBot="1">
      <c r="A82" s="72" t="s">
        <v>120</v>
      </c>
      <c r="B82" s="73" t="s">
        <v>121</v>
      </c>
      <c r="C82" s="74">
        <f>[13]С2!F32</f>
        <v>0.12640000000000001</v>
      </c>
    </row>
    <row r="83" spans="1:3" ht="13.5" thickBot="1">
      <c r="A83" s="47"/>
      <c r="B83" s="75"/>
      <c r="C83" s="15"/>
    </row>
    <row r="84" spans="1:3" s="63" customFormat="1" ht="30" customHeight="1">
      <c r="A84" s="76" t="s">
        <v>122</v>
      </c>
      <c r="B84" s="119" t="s">
        <v>123</v>
      </c>
      <c r="C84" s="119"/>
    </row>
    <row r="85" spans="1:3" s="63" customFormat="1" ht="30">
      <c r="A85" s="77" t="s">
        <v>124</v>
      </c>
      <c r="B85" s="33" t="s">
        <v>125</v>
      </c>
      <c r="C85" s="34">
        <f>[13]С3!F14</f>
        <v>14772.721156430425</v>
      </c>
    </row>
    <row r="86" spans="1:3" s="63" customFormat="1" ht="42.75">
      <c r="A86" s="77" t="s">
        <v>126</v>
      </c>
      <c r="B86" s="53" t="s">
        <v>127</v>
      </c>
      <c r="C86" s="78">
        <f>[13]С3!F15</f>
        <v>0.25</v>
      </c>
    </row>
    <row r="87" spans="1:3" s="63" customFormat="1" ht="14.25">
      <c r="A87" s="77" t="s">
        <v>128</v>
      </c>
      <c r="B87" s="79" t="s">
        <v>129</v>
      </c>
      <c r="C87" s="62">
        <f>[13]С3!F18</f>
        <v>15</v>
      </c>
    </row>
    <row r="88" spans="1:3" s="63" customFormat="1" ht="17.25">
      <c r="A88" s="77" t="s">
        <v>130</v>
      </c>
      <c r="B88" s="33" t="s">
        <v>131</v>
      </c>
      <c r="C88" s="34">
        <f>[13]С3!F19</f>
        <v>4187.478806422544</v>
      </c>
    </row>
    <row r="89" spans="1:3" s="63" customFormat="1" ht="55.5">
      <c r="A89" s="77" t="s">
        <v>132</v>
      </c>
      <c r="B89" s="53" t="s">
        <v>133</v>
      </c>
      <c r="C89" s="80">
        <f>[13]С3!F20</f>
        <v>2.1999999999999999E-2</v>
      </c>
    </row>
    <row r="90" spans="1:3" s="63" customFormat="1" ht="14.25">
      <c r="A90" s="77" t="s">
        <v>134</v>
      </c>
      <c r="B90" s="58" t="s">
        <v>80</v>
      </c>
      <c r="C90" s="62">
        <f>[13]С3!F21</f>
        <v>10</v>
      </c>
    </row>
    <row r="91" spans="1:3" s="63" customFormat="1" ht="17.25">
      <c r="A91" s="77" t="s">
        <v>135</v>
      </c>
      <c r="B91" s="33" t="s">
        <v>136</v>
      </c>
      <c r="C91" s="34">
        <f>[13]С3!F22</f>
        <v>3.564990225324248</v>
      </c>
    </row>
    <row r="92" spans="1:3" s="63" customFormat="1" ht="55.5">
      <c r="A92" s="77" t="s">
        <v>137</v>
      </c>
      <c r="B92" s="53" t="s">
        <v>138</v>
      </c>
      <c r="C92" s="80">
        <f>[13]С3!F23</f>
        <v>3.0000000000000001E-3</v>
      </c>
    </row>
    <row r="93" spans="1:3" s="63" customFormat="1" ht="27.75" thickBot="1">
      <c r="A93" s="81" t="s">
        <v>139</v>
      </c>
      <c r="B93" s="82" t="s">
        <v>140</v>
      </c>
      <c r="C93" s="83">
        <f>[13]С3!F24</f>
        <v>1188.3300751080826</v>
      </c>
    </row>
    <row r="94" spans="1:3" ht="13.5" thickBot="1">
      <c r="A94" s="47"/>
      <c r="B94" s="75"/>
      <c r="C94" s="15"/>
    </row>
    <row r="95" spans="1:3" ht="30" customHeight="1">
      <c r="A95" s="84" t="s">
        <v>141</v>
      </c>
      <c r="B95" s="119" t="s">
        <v>142</v>
      </c>
      <c r="C95" s="119"/>
    </row>
    <row r="96" spans="1:3" ht="30">
      <c r="A96" s="59" t="s">
        <v>143</v>
      </c>
      <c r="B96" s="33" t="s">
        <v>144</v>
      </c>
      <c r="C96" s="34">
        <f>[13]С4!F16</f>
        <v>1652.5</v>
      </c>
    </row>
    <row r="97" spans="1:3" ht="30">
      <c r="A97" s="59" t="s">
        <v>145</v>
      </c>
      <c r="B97" s="58" t="s">
        <v>146</v>
      </c>
      <c r="C97" s="34">
        <f>[13]С4!F17</f>
        <v>73547</v>
      </c>
    </row>
    <row r="98" spans="1:3" ht="17.25">
      <c r="A98" s="59" t="s">
        <v>147</v>
      </c>
      <c r="B98" s="58" t="s">
        <v>148</v>
      </c>
      <c r="C98" s="40">
        <f>[13]С4!F18</f>
        <v>0.02</v>
      </c>
    </row>
    <row r="99" spans="1:3" ht="30">
      <c r="A99" s="59" t="s">
        <v>149</v>
      </c>
      <c r="B99" s="58" t="s">
        <v>150</v>
      </c>
      <c r="C99" s="34">
        <f>[13]С4!F19</f>
        <v>12104</v>
      </c>
    </row>
    <row r="100" spans="1:3" ht="31.5">
      <c r="A100" s="59" t="s">
        <v>151</v>
      </c>
      <c r="B100" s="58" t="s">
        <v>152</v>
      </c>
      <c r="C100" s="40">
        <f>[13]С4!F20</f>
        <v>1.4999999999999999E-2</v>
      </c>
    </row>
    <row r="101" spans="1:3" ht="30">
      <c r="A101" s="59" t="s">
        <v>153</v>
      </c>
      <c r="B101" s="33" t="s">
        <v>154</v>
      </c>
      <c r="C101" s="34">
        <f>[13]С4!F21</f>
        <v>1933.1949342509995</v>
      </c>
    </row>
    <row r="102" spans="1:3" ht="24" customHeight="1">
      <c r="A102" s="59" t="s">
        <v>155</v>
      </c>
      <c r="B102" s="53" t="s">
        <v>156</v>
      </c>
      <c r="C102" s="85">
        <f>IF([13]С4.2!F8="да",[13]С4.2!D21,[13]С4.2!D15)</f>
        <v>0</v>
      </c>
    </row>
    <row r="103" spans="1:3" ht="68.25">
      <c r="A103" s="59" t="s">
        <v>157</v>
      </c>
      <c r="B103" s="53" t="s">
        <v>158</v>
      </c>
      <c r="C103" s="34">
        <f>[13]С4!F22</f>
        <v>3.6112641666666665</v>
      </c>
    </row>
    <row r="104" spans="1:3" ht="30">
      <c r="A104" s="59" t="s">
        <v>159</v>
      </c>
      <c r="B104" s="58" t="s">
        <v>160</v>
      </c>
      <c r="C104" s="34">
        <f>[13]С4!F23</f>
        <v>180</v>
      </c>
    </row>
    <row r="105" spans="1:3" ht="14.25">
      <c r="A105" s="59" t="s">
        <v>161</v>
      </c>
      <c r="B105" s="53" t="s">
        <v>162</v>
      </c>
      <c r="C105" s="34">
        <f>[13]С4!F24</f>
        <v>8497.1999999999989</v>
      </c>
    </row>
    <row r="106" spans="1:3" ht="14.25">
      <c r="A106" s="59" t="s">
        <v>163</v>
      </c>
      <c r="B106" s="58" t="s">
        <v>164</v>
      </c>
      <c r="C106" s="40">
        <f>[13]С4!F25</f>
        <v>0.35</v>
      </c>
    </row>
    <row r="107" spans="1:3" ht="17.25">
      <c r="A107" s="59" t="s">
        <v>165</v>
      </c>
      <c r="B107" s="33" t="s">
        <v>166</v>
      </c>
      <c r="C107" s="34">
        <f>[13]С4!F26</f>
        <v>39.716774999999998</v>
      </c>
    </row>
    <row r="108" spans="1:3" ht="25.5">
      <c r="A108" s="59" t="s">
        <v>167</v>
      </c>
      <c r="B108" s="53" t="s">
        <v>94</v>
      </c>
      <c r="C108" s="85">
        <f>[13]С4.3!E16</f>
        <v>0</v>
      </c>
    </row>
    <row r="109" spans="1:3" ht="25.5">
      <c r="A109" s="59" t="s">
        <v>168</v>
      </c>
      <c r="B109" s="53" t="s">
        <v>169</v>
      </c>
      <c r="C109" s="34">
        <f>[13]С4.3!E17</f>
        <v>11.325000000000001</v>
      </c>
    </row>
    <row r="110" spans="1:3" ht="38.25">
      <c r="A110" s="59" t="s">
        <v>170</v>
      </c>
      <c r="B110" s="53" t="s">
        <v>106</v>
      </c>
      <c r="C110" s="85">
        <f>[13]С4.3!E18</f>
        <v>0</v>
      </c>
    </row>
    <row r="111" spans="1:3">
      <c r="A111" s="59" t="s">
        <v>171</v>
      </c>
      <c r="B111" s="53" t="s">
        <v>172</v>
      </c>
      <c r="C111" s="34">
        <f>[13]С4.3!E19</f>
        <v>0</v>
      </c>
    </row>
    <row r="112" spans="1:3">
      <c r="A112" s="59" t="s">
        <v>173</v>
      </c>
      <c r="B112" s="58" t="s">
        <v>174</v>
      </c>
      <c r="C112" s="34">
        <f>[13]С4.3!E11</f>
        <v>1871</v>
      </c>
    </row>
    <row r="113" spans="1:3">
      <c r="A113" s="59" t="s">
        <v>175</v>
      </c>
      <c r="B113" s="58" t="s">
        <v>176</v>
      </c>
      <c r="C113" s="52">
        <f>[13]С4.3!E12</f>
        <v>1636</v>
      </c>
    </row>
    <row r="114" spans="1:3">
      <c r="A114" s="59" t="s">
        <v>177</v>
      </c>
      <c r="B114" s="58" t="s">
        <v>178</v>
      </c>
      <c r="C114" s="52">
        <f>[13]С4.3!E13</f>
        <v>204</v>
      </c>
    </row>
    <row r="115" spans="1:3" ht="30">
      <c r="A115" s="59" t="s">
        <v>179</v>
      </c>
      <c r="B115" s="33" t="s">
        <v>180</v>
      </c>
      <c r="C115" s="34">
        <f>[13]С4!F27</f>
        <v>1216.9608676091943</v>
      </c>
    </row>
    <row r="116" spans="1:3" ht="25.5">
      <c r="A116" s="59" t="s">
        <v>181</v>
      </c>
      <c r="B116" s="53" t="s">
        <v>182</v>
      </c>
      <c r="C116" s="34">
        <f>[13]С4!F28</f>
        <v>934.68576621289878</v>
      </c>
    </row>
    <row r="117" spans="1:3" ht="42.75">
      <c r="A117" s="59" t="s">
        <v>183</v>
      </c>
      <c r="B117" s="53" t="s">
        <v>184</v>
      </c>
      <c r="C117" s="34">
        <f>[13]С4!F29</f>
        <v>282.2751013962955</v>
      </c>
    </row>
    <row r="118" spans="1:3" ht="30">
      <c r="A118" s="59" t="s">
        <v>185</v>
      </c>
      <c r="B118" s="39" t="s">
        <v>186</v>
      </c>
      <c r="C118" s="34">
        <f>[13]С4!F30</f>
        <v>2466.5786214258451</v>
      </c>
    </row>
    <row r="119" spans="1:3" ht="42.75">
      <c r="A119" s="59" t="s">
        <v>187</v>
      </c>
      <c r="B119" s="86" t="s">
        <v>188</v>
      </c>
      <c r="C119" s="34">
        <f>[13]С4!F33</f>
        <v>1276.946653583703</v>
      </c>
    </row>
    <row r="120" spans="1:3" ht="30">
      <c r="A120" s="59" t="s">
        <v>189</v>
      </c>
      <c r="B120" s="87" t="s">
        <v>190</v>
      </c>
      <c r="C120" s="34">
        <f>[13]С4!F35</f>
        <v>17.040680999999999</v>
      </c>
    </row>
    <row r="121" spans="1:3" ht="14.25">
      <c r="A121" s="59" t="s">
        <v>191</v>
      </c>
      <c r="B121" s="56" t="s">
        <v>192</v>
      </c>
      <c r="C121" s="34">
        <f>[13]С4!F36</f>
        <v>14319.9</v>
      </c>
    </row>
    <row r="122" spans="1:3" ht="28.5" thickBot="1">
      <c r="A122" s="72" t="s">
        <v>193</v>
      </c>
      <c r="B122" s="88" t="s">
        <v>194</v>
      </c>
      <c r="C122" s="83">
        <f>[13]С4!F37</f>
        <v>1.19</v>
      </c>
    </row>
    <row r="123" spans="1:3" s="89" customFormat="1" ht="13.5" thickBot="1">
      <c r="A123" s="47"/>
      <c r="B123" s="75"/>
      <c r="C123" s="15"/>
    </row>
    <row r="124" spans="1:3" s="63" customFormat="1" ht="30" customHeight="1">
      <c r="A124" s="76" t="s">
        <v>195</v>
      </c>
      <c r="B124" s="119" t="s">
        <v>196</v>
      </c>
      <c r="C124" s="119"/>
    </row>
    <row r="125" spans="1:3" ht="16.5" thickBot="1">
      <c r="A125" s="27" t="s">
        <v>197</v>
      </c>
      <c r="B125" s="90" t="s">
        <v>198</v>
      </c>
      <c r="C125" s="83">
        <f>[13]С5!F17</f>
        <v>0.02</v>
      </c>
    </row>
    <row r="126" spans="1:3" s="89" customFormat="1" ht="13.5" thickBot="1">
      <c r="A126" s="47"/>
      <c r="B126" s="75"/>
      <c r="C126" s="15"/>
    </row>
    <row r="127" spans="1:3" ht="42.75" customHeight="1">
      <c r="A127" s="84" t="s">
        <v>199</v>
      </c>
      <c r="B127" s="120" t="s">
        <v>200</v>
      </c>
      <c r="C127" s="120"/>
    </row>
    <row r="128" spans="1:3" ht="68.25">
      <c r="A128" s="59" t="s">
        <v>201</v>
      </c>
      <c r="B128" s="91" t="s">
        <v>202</v>
      </c>
      <c r="C128" s="34" t="s">
        <v>203</v>
      </c>
    </row>
    <row r="129" spans="1:3" ht="42.75" hidden="1">
      <c r="A129" s="59" t="s">
        <v>204</v>
      </c>
      <c r="B129" s="86" t="s">
        <v>205</v>
      </c>
      <c r="C129" s="92"/>
    </row>
    <row r="130" spans="1:3" ht="69" thickBot="1">
      <c r="A130" s="72" t="s">
        <v>206</v>
      </c>
      <c r="B130" s="93" t="s">
        <v>207</v>
      </c>
      <c r="C130" s="94" t="s">
        <v>203</v>
      </c>
    </row>
    <row r="131" spans="1:3" ht="62.25" hidden="1" customHeight="1">
      <c r="A131" s="95" t="s">
        <v>208</v>
      </c>
      <c r="B131" s="96" t="s">
        <v>209</v>
      </c>
      <c r="C131" s="97"/>
    </row>
    <row r="132" spans="1:3" ht="68.25" hidden="1">
      <c r="A132" s="59" t="s">
        <v>210</v>
      </c>
      <c r="B132" s="86" t="s">
        <v>211</v>
      </c>
      <c r="C132" s="35"/>
    </row>
    <row r="133" spans="1:3" ht="69" hidden="1" thickBot="1">
      <c r="A133" s="72" t="s">
        <v>212</v>
      </c>
      <c r="B133" s="98" t="s">
        <v>213</v>
      </c>
      <c r="C133" s="74"/>
    </row>
    <row r="134" spans="1:3" s="89" customFormat="1" ht="13.5" thickBot="1">
      <c r="A134" s="47"/>
      <c r="B134" s="75"/>
      <c r="C134" s="15"/>
    </row>
    <row r="135" spans="1:3" ht="26.25" customHeight="1">
      <c r="A135" s="84" t="s">
        <v>214</v>
      </c>
      <c r="B135" s="99" t="s">
        <v>215</v>
      </c>
      <c r="C135" s="100">
        <f>[13]С2!F37</f>
        <v>20.818139999999996</v>
      </c>
    </row>
    <row r="136" spans="1:3" ht="14.25">
      <c r="A136" s="59" t="s">
        <v>216</v>
      </c>
      <c r="B136" s="101" t="s">
        <v>217</v>
      </c>
      <c r="C136" s="34">
        <f>[13]С2!F38</f>
        <v>7</v>
      </c>
    </row>
    <row r="137" spans="1:3" ht="17.25">
      <c r="A137" s="59" t="s">
        <v>218</v>
      </c>
      <c r="B137" s="101" t="s">
        <v>219</v>
      </c>
      <c r="C137" s="34">
        <f>[13]С2!F40</f>
        <v>0.97</v>
      </c>
    </row>
    <row r="138" spans="1:3" ht="15" thickBot="1">
      <c r="A138" s="72" t="s">
        <v>220</v>
      </c>
      <c r="B138" s="102" t="s">
        <v>221</v>
      </c>
      <c r="C138" s="46">
        <f>[13]С2!F42</f>
        <v>0.35</v>
      </c>
    </row>
    <row r="139" spans="1:3" s="89" customFormat="1" ht="13.5" thickBot="1">
      <c r="A139" s="47"/>
      <c r="B139" s="75"/>
      <c r="C139" s="15"/>
    </row>
    <row r="140" spans="1:3" ht="30">
      <c r="A140" s="84" t="s">
        <v>222</v>
      </c>
      <c r="B140" s="103" t="s">
        <v>223</v>
      </c>
      <c r="C140" s="104">
        <f>[13]С2!F35</f>
        <v>1.6598760876745948</v>
      </c>
    </row>
    <row r="141" spans="1:3" ht="22.7" customHeight="1" thickBot="1">
      <c r="A141" s="72" t="s">
        <v>224</v>
      </c>
      <c r="B141" s="121" t="s">
        <v>225</v>
      </c>
      <c r="C141" s="121"/>
    </row>
    <row r="142" spans="1:3" ht="13.5" thickBot="1">
      <c r="A142" s="105"/>
      <c r="B142" s="106" t="s">
        <v>226</v>
      </c>
      <c r="C142" s="107"/>
    </row>
    <row r="143" spans="1:3">
      <c r="A143" s="105"/>
      <c r="B143" s="108">
        <v>2020</v>
      </c>
      <c r="C143" s="109">
        <f>[13]С2.5!$E$11</f>
        <v>-2.9000000000000026E-2</v>
      </c>
    </row>
    <row r="144" spans="1:3">
      <c r="A144" s="105"/>
      <c r="B144" s="110">
        <f>B143+1</f>
        <v>2021</v>
      </c>
      <c r="C144" s="111">
        <f>[13]С2.5!$F$11</f>
        <v>0.245</v>
      </c>
    </row>
    <row r="145" spans="1:3">
      <c r="A145" s="105"/>
      <c r="B145" s="110">
        <f t="shared" ref="B145:B208" si="0">B144+1</f>
        <v>2022</v>
      </c>
      <c r="C145" s="111">
        <f>[13]С2.5!$G$11</f>
        <v>0.114</v>
      </c>
    </row>
    <row r="146" spans="1:3" ht="13.5" thickBot="1">
      <c r="A146" s="105"/>
      <c r="B146" s="112">
        <f t="shared" si="0"/>
        <v>2023</v>
      </c>
      <c r="C146" s="113">
        <f>[13]С2.5!$H$11</f>
        <v>0.04</v>
      </c>
    </row>
    <row r="147" spans="1:3">
      <c r="A147" s="105"/>
      <c r="B147" s="114">
        <f t="shared" si="0"/>
        <v>2024</v>
      </c>
      <c r="C147" s="115">
        <f>[13]С2.5!$I$11</f>
        <v>0.11700000000000001</v>
      </c>
    </row>
    <row r="148" spans="1:3">
      <c r="A148" s="105"/>
      <c r="B148" s="110">
        <f t="shared" si="0"/>
        <v>2025</v>
      </c>
      <c r="C148" s="111">
        <f>[13]С2.5!$J$11</f>
        <v>6.0999999999999999E-2</v>
      </c>
    </row>
    <row r="149" spans="1:3" hidden="1">
      <c r="A149" s="105"/>
      <c r="B149" s="110">
        <f t="shared" si="0"/>
        <v>2026</v>
      </c>
      <c r="C149" s="111">
        <f>[13]С2.5!$K$11</f>
        <v>3.5813361771260002E-2</v>
      </c>
    </row>
    <row r="150" spans="1:3" hidden="1">
      <c r="A150" s="105"/>
      <c r="B150" s="110">
        <f t="shared" si="0"/>
        <v>2027</v>
      </c>
      <c r="C150" s="111">
        <f>[13]С2.5!$L$11</f>
        <v>3.2682303599220003E-2</v>
      </c>
    </row>
    <row r="151" spans="1:3" hidden="1">
      <c r="A151" s="105"/>
      <c r="B151" s="110">
        <f t="shared" si="0"/>
        <v>2028</v>
      </c>
      <c r="C151" s="111">
        <f>[13]С2.5!$M$11</f>
        <v>0</v>
      </c>
    </row>
    <row r="152" spans="1:3" hidden="1">
      <c r="A152" s="105"/>
      <c r="B152" s="110">
        <f t="shared" si="0"/>
        <v>2029</v>
      </c>
      <c r="C152" s="111">
        <f>[13]С2.5!$N$11</f>
        <v>0</v>
      </c>
    </row>
    <row r="153" spans="1:3" hidden="1">
      <c r="A153" s="105"/>
      <c r="B153" s="110">
        <f t="shared" si="0"/>
        <v>2030</v>
      </c>
      <c r="C153" s="111">
        <f>[13]С2.5!$O$11</f>
        <v>0</v>
      </c>
    </row>
    <row r="154" spans="1:3" hidden="1">
      <c r="A154" s="105"/>
      <c r="B154" s="110">
        <f t="shared" si="0"/>
        <v>2031</v>
      </c>
      <c r="C154" s="111">
        <f>[13]С2.5!$P$11</f>
        <v>0</v>
      </c>
    </row>
    <row r="155" spans="1:3" hidden="1">
      <c r="A155" s="89"/>
      <c r="B155" s="110">
        <f t="shared" si="0"/>
        <v>2032</v>
      </c>
      <c r="C155" s="111">
        <f>[13]С2.5!$Q$11</f>
        <v>0</v>
      </c>
    </row>
    <row r="156" spans="1:3" hidden="1">
      <c r="A156" s="89"/>
      <c r="B156" s="110">
        <f t="shared" si="0"/>
        <v>2033</v>
      </c>
      <c r="C156" s="111">
        <f>[13]С2.5!$R$11</f>
        <v>0</v>
      </c>
    </row>
    <row r="157" spans="1:3" hidden="1">
      <c r="B157" s="110">
        <f t="shared" si="0"/>
        <v>2034</v>
      </c>
      <c r="C157" s="111">
        <f>[13]С2.5!$S$11</f>
        <v>0</v>
      </c>
    </row>
    <row r="158" spans="1:3" hidden="1">
      <c r="B158" s="110">
        <f t="shared" si="0"/>
        <v>2035</v>
      </c>
      <c r="C158" s="111">
        <f>[13]С2.5!$T$11</f>
        <v>0</v>
      </c>
    </row>
    <row r="159" spans="1:3" hidden="1">
      <c r="B159" s="110">
        <f t="shared" si="0"/>
        <v>2036</v>
      </c>
      <c r="C159" s="111">
        <f>[13]С2.5!$U$11</f>
        <v>0</v>
      </c>
    </row>
    <row r="160" spans="1:3" hidden="1">
      <c r="B160" s="110">
        <f t="shared" si="0"/>
        <v>2037</v>
      </c>
      <c r="C160" s="111">
        <f>[13]С2.5!$V$11</f>
        <v>0</v>
      </c>
    </row>
    <row r="161" spans="2:3" hidden="1">
      <c r="B161" s="110">
        <f t="shared" si="0"/>
        <v>2038</v>
      </c>
      <c r="C161" s="111">
        <f>[13]С2.5!$W$11</f>
        <v>0</v>
      </c>
    </row>
    <row r="162" spans="2:3" hidden="1">
      <c r="B162" s="110">
        <f t="shared" si="0"/>
        <v>2039</v>
      </c>
      <c r="C162" s="111">
        <f>[13]С2.5!$X$11</f>
        <v>0</v>
      </c>
    </row>
    <row r="163" spans="2:3" hidden="1">
      <c r="B163" s="110">
        <f t="shared" si="0"/>
        <v>2040</v>
      </c>
      <c r="C163" s="111">
        <f>[13]С2.5!$Y$11</f>
        <v>0</v>
      </c>
    </row>
    <row r="164" spans="2:3" hidden="1">
      <c r="B164" s="110">
        <f t="shared" si="0"/>
        <v>2041</v>
      </c>
      <c r="C164" s="111">
        <f>[13]С2.5!$Z$11</f>
        <v>0</v>
      </c>
    </row>
    <row r="165" spans="2:3" hidden="1">
      <c r="B165" s="110">
        <f t="shared" si="0"/>
        <v>2042</v>
      </c>
      <c r="C165" s="111">
        <f>[13]С2.5!$AA$11</f>
        <v>0</v>
      </c>
    </row>
    <row r="166" spans="2:3" hidden="1">
      <c r="B166" s="110">
        <f t="shared" si="0"/>
        <v>2043</v>
      </c>
      <c r="C166" s="111">
        <f>[13]С2.5!$AB$11</f>
        <v>0</v>
      </c>
    </row>
    <row r="167" spans="2:3" hidden="1">
      <c r="B167" s="110">
        <f t="shared" si="0"/>
        <v>2044</v>
      </c>
      <c r="C167" s="111">
        <f>[13]С2.5!$AC$11</f>
        <v>0</v>
      </c>
    </row>
    <row r="168" spans="2:3" hidden="1">
      <c r="B168" s="110">
        <f t="shared" si="0"/>
        <v>2045</v>
      </c>
      <c r="C168" s="111">
        <f>[13]С2.5!$AD$11</f>
        <v>0</v>
      </c>
    </row>
    <row r="169" spans="2:3" hidden="1">
      <c r="B169" s="110">
        <f t="shared" si="0"/>
        <v>2046</v>
      </c>
      <c r="C169" s="111">
        <f>[13]С2.5!$AE$11</f>
        <v>0</v>
      </c>
    </row>
    <row r="170" spans="2:3" hidden="1">
      <c r="B170" s="110">
        <f t="shared" si="0"/>
        <v>2047</v>
      </c>
      <c r="C170" s="111">
        <f>[13]С2.5!$AF$11</f>
        <v>0</v>
      </c>
    </row>
    <row r="171" spans="2:3" hidden="1">
      <c r="B171" s="110">
        <f t="shared" si="0"/>
        <v>2048</v>
      </c>
      <c r="C171" s="111">
        <f>[13]С2.5!$AG$11</f>
        <v>0</v>
      </c>
    </row>
    <row r="172" spans="2:3" hidden="1">
      <c r="B172" s="110">
        <f t="shared" si="0"/>
        <v>2049</v>
      </c>
      <c r="C172" s="111">
        <f>[13]С2.5!$AH$11</f>
        <v>0</v>
      </c>
    </row>
    <row r="173" spans="2:3" hidden="1">
      <c r="B173" s="110">
        <f t="shared" si="0"/>
        <v>2050</v>
      </c>
      <c r="C173" s="111">
        <f>[13]С2.5!$AI$11</f>
        <v>0</v>
      </c>
    </row>
    <row r="174" spans="2:3" hidden="1">
      <c r="B174" s="110">
        <f t="shared" si="0"/>
        <v>2051</v>
      </c>
      <c r="C174" s="111">
        <f>[13]С2.5!$AJ$11</f>
        <v>0</v>
      </c>
    </row>
    <row r="175" spans="2:3" hidden="1">
      <c r="B175" s="110">
        <f t="shared" si="0"/>
        <v>2052</v>
      </c>
      <c r="C175" s="111">
        <f>[13]С2.5!$AK$11</f>
        <v>0</v>
      </c>
    </row>
    <row r="176" spans="2:3" hidden="1">
      <c r="B176" s="110">
        <f t="shared" si="0"/>
        <v>2053</v>
      </c>
      <c r="C176" s="111">
        <f>[13]С2.5!$AL$11</f>
        <v>0</v>
      </c>
    </row>
    <row r="177" spans="2:3" hidden="1">
      <c r="B177" s="110">
        <f t="shared" si="0"/>
        <v>2054</v>
      </c>
      <c r="C177" s="111">
        <f>[13]С2.5!$AM$11</f>
        <v>0</v>
      </c>
    </row>
    <row r="178" spans="2:3" hidden="1">
      <c r="B178" s="110">
        <f t="shared" si="0"/>
        <v>2055</v>
      </c>
      <c r="C178" s="111">
        <f>[13]С2.5!$AN$11</f>
        <v>0</v>
      </c>
    </row>
    <row r="179" spans="2:3" hidden="1">
      <c r="B179" s="110">
        <f t="shared" si="0"/>
        <v>2056</v>
      </c>
      <c r="C179" s="111">
        <f>[13]С2.5!$AO$11</f>
        <v>0</v>
      </c>
    </row>
    <row r="180" spans="2:3" hidden="1">
      <c r="B180" s="110">
        <f t="shared" si="0"/>
        <v>2057</v>
      </c>
      <c r="C180" s="111">
        <f>[13]С2.5!$AP$11</f>
        <v>0</v>
      </c>
    </row>
    <row r="181" spans="2:3" hidden="1">
      <c r="B181" s="110">
        <f t="shared" si="0"/>
        <v>2058</v>
      </c>
      <c r="C181" s="111">
        <f>[13]С2.5!$AQ$11</f>
        <v>0</v>
      </c>
    </row>
    <row r="182" spans="2:3" hidden="1">
      <c r="B182" s="110">
        <f t="shared" si="0"/>
        <v>2059</v>
      </c>
      <c r="C182" s="111">
        <f>[13]С2.5!$AR$11</f>
        <v>0</v>
      </c>
    </row>
    <row r="183" spans="2:3" hidden="1">
      <c r="B183" s="110">
        <f t="shared" si="0"/>
        <v>2060</v>
      </c>
      <c r="C183" s="111">
        <f>[13]С2.5!$AS$11</f>
        <v>0</v>
      </c>
    </row>
    <row r="184" spans="2:3" hidden="1">
      <c r="B184" s="110">
        <f t="shared" si="0"/>
        <v>2061</v>
      </c>
      <c r="C184" s="111">
        <f>[13]С2.5!$AT$11</f>
        <v>0</v>
      </c>
    </row>
    <row r="185" spans="2:3" hidden="1">
      <c r="B185" s="110">
        <f t="shared" si="0"/>
        <v>2062</v>
      </c>
      <c r="C185" s="111">
        <f>[13]С2.5!$AU$11</f>
        <v>0</v>
      </c>
    </row>
    <row r="186" spans="2:3" hidden="1">
      <c r="B186" s="110">
        <f t="shared" si="0"/>
        <v>2063</v>
      </c>
      <c r="C186" s="111">
        <f>[13]С2.5!$AV$11</f>
        <v>0</v>
      </c>
    </row>
    <row r="187" spans="2:3" hidden="1">
      <c r="B187" s="110">
        <f t="shared" si="0"/>
        <v>2064</v>
      </c>
      <c r="C187" s="111">
        <f>[13]С2.5!$AW$11</f>
        <v>0</v>
      </c>
    </row>
    <row r="188" spans="2:3" hidden="1">
      <c r="B188" s="110">
        <f t="shared" si="0"/>
        <v>2065</v>
      </c>
      <c r="C188" s="111">
        <f>[13]С2.5!$AX$11</f>
        <v>0</v>
      </c>
    </row>
    <row r="189" spans="2:3" hidden="1">
      <c r="B189" s="110">
        <f t="shared" si="0"/>
        <v>2066</v>
      </c>
      <c r="C189" s="111">
        <f>[13]С2.5!$AY$11</f>
        <v>0</v>
      </c>
    </row>
    <row r="190" spans="2:3" hidden="1">
      <c r="B190" s="110">
        <f t="shared" si="0"/>
        <v>2067</v>
      </c>
      <c r="C190" s="111">
        <f>[13]С2.5!$AZ$11</f>
        <v>0</v>
      </c>
    </row>
    <row r="191" spans="2:3" hidden="1">
      <c r="B191" s="110">
        <f t="shared" si="0"/>
        <v>2068</v>
      </c>
      <c r="C191" s="111">
        <f>[13]С2.5!$BA$11</f>
        <v>0</v>
      </c>
    </row>
    <row r="192" spans="2:3" hidden="1">
      <c r="B192" s="110">
        <f t="shared" si="0"/>
        <v>2069</v>
      </c>
      <c r="C192" s="111">
        <f>[13]С2.5!$BB$11</f>
        <v>0</v>
      </c>
    </row>
    <row r="193" spans="2:3" hidden="1">
      <c r="B193" s="110">
        <f t="shared" si="0"/>
        <v>2070</v>
      </c>
      <c r="C193" s="111">
        <f>[13]С2.5!$BC$11</f>
        <v>0</v>
      </c>
    </row>
    <row r="194" spans="2:3" hidden="1">
      <c r="B194" s="110">
        <f t="shared" si="0"/>
        <v>2071</v>
      </c>
      <c r="C194" s="111">
        <f>[13]С2.5!$BD$11</f>
        <v>0</v>
      </c>
    </row>
    <row r="195" spans="2:3" hidden="1">
      <c r="B195" s="110">
        <f t="shared" si="0"/>
        <v>2072</v>
      </c>
      <c r="C195" s="111">
        <f>[13]С2.5!$BE$11</f>
        <v>0</v>
      </c>
    </row>
    <row r="196" spans="2:3" hidden="1">
      <c r="B196" s="110">
        <f t="shared" si="0"/>
        <v>2073</v>
      </c>
      <c r="C196" s="111">
        <f>[13]С2.5!$BF$11</f>
        <v>0</v>
      </c>
    </row>
    <row r="197" spans="2:3" hidden="1">
      <c r="B197" s="110">
        <f t="shared" si="0"/>
        <v>2074</v>
      </c>
      <c r="C197" s="111">
        <f>[13]С2.5!$BG$11</f>
        <v>0</v>
      </c>
    </row>
    <row r="198" spans="2:3" hidden="1">
      <c r="B198" s="110">
        <f t="shared" si="0"/>
        <v>2075</v>
      </c>
      <c r="C198" s="111">
        <f>[13]С2.5!$BH$11</f>
        <v>0</v>
      </c>
    </row>
    <row r="199" spans="2:3" hidden="1">
      <c r="B199" s="110">
        <f t="shared" si="0"/>
        <v>2076</v>
      </c>
      <c r="C199" s="111">
        <f>[13]С2.5!$BI$11</f>
        <v>0</v>
      </c>
    </row>
    <row r="200" spans="2:3" hidden="1">
      <c r="B200" s="110">
        <f t="shared" si="0"/>
        <v>2077</v>
      </c>
      <c r="C200" s="111">
        <f>[13]С2.5!$BJ$11</f>
        <v>0</v>
      </c>
    </row>
    <row r="201" spans="2:3" hidden="1">
      <c r="B201" s="110">
        <f t="shared" si="0"/>
        <v>2078</v>
      </c>
      <c r="C201" s="111">
        <f>[13]С2.5!$BK$11</f>
        <v>0</v>
      </c>
    </row>
    <row r="202" spans="2:3" hidden="1">
      <c r="B202" s="110">
        <f t="shared" si="0"/>
        <v>2079</v>
      </c>
      <c r="C202" s="111">
        <f>[13]С2.5!$BL$11</f>
        <v>0</v>
      </c>
    </row>
    <row r="203" spans="2:3" hidden="1">
      <c r="B203" s="110">
        <f t="shared" si="0"/>
        <v>2080</v>
      </c>
      <c r="C203" s="111">
        <f>[13]С2.5!$BM$11</f>
        <v>0</v>
      </c>
    </row>
    <row r="204" spans="2:3" hidden="1">
      <c r="B204" s="110">
        <f t="shared" si="0"/>
        <v>2081</v>
      </c>
      <c r="C204" s="111">
        <f>[13]С2.5!$BN$11</f>
        <v>0</v>
      </c>
    </row>
    <row r="205" spans="2:3" hidden="1">
      <c r="B205" s="110">
        <f t="shared" si="0"/>
        <v>2082</v>
      </c>
      <c r="C205" s="111">
        <f>[13]С2.5!$BO$11</f>
        <v>0</v>
      </c>
    </row>
    <row r="206" spans="2:3" hidden="1">
      <c r="B206" s="110">
        <f t="shared" si="0"/>
        <v>2083</v>
      </c>
      <c r="C206" s="111">
        <f>[13]С2.5!$BP$11</f>
        <v>0</v>
      </c>
    </row>
    <row r="207" spans="2:3" hidden="1">
      <c r="B207" s="110">
        <f t="shared" si="0"/>
        <v>2084</v>
      </c>
      <c r="C207" s="111">
        <f>[13]С2.5!$BQ$11</f>
        <v>0</v>
      </c>
    </row>
    <row r="208" spans="2:3" hidden="1">
      <c r="B208" s="110">
        <f t="shared" si="0"/>
        <v>2085</v>
      </c>
      <c r="C208" s="111">
        <f>[13]С2.5!$BR$11</f>
        <v>0</v>
      </c>
    </row>
    <row r="209" spans="2:3" hidden="1">
      <c r="B209" s="110">
        <f t="shared" ref="B209:B223" si="1">B208+1</f>
        <v>2086</v>
      </c>
      <c r="C209" s="111">
        <f>[13]С2.5!$BS$11</f>
        <v>0</v>
      </c>
    </row>
    <row r="210" spans="2:3" hidden="1">
      <c r="B210" s="110">
        <f t="shared" si="1"/>
        <v>2087</v>
      </c>
      <c r="C210" s="111">
        <f>[13]С2.5!$BT$11</f>
        <v>0</v>
      </c>
    </row>
    <row r="211" spans="2:3" hidden="1">
      <c r="B211" s="110">
        <f t="shared" si="1"/>
        <v>2088</v>
      </c>
      <c r="C211" s="111">
        <f>[13]С2.5!$BU$11</f>
        <v>0</v>
      </c>
    </row>
    <row r="212" spans="2:3" hidden="1">
      <c r="B212" s="110">
        <f t="shared" si="1"/>
        <v>2089</v>
      </c>
      <c r="C212" s="111">
        <f>[13]С2.5!$BV$11</f>
        <v>0</v>
      </c>
    </row>
    <row r="213" spans="2:3" hidden="1">
      <c r="B213" s="110">
        <f t="shared" si="1"/>
        <v>2090</v>
      </c>
      <c r="C213" s="111">
        <f>[13]С2.5!$BW$11</f>
        <v>0</v>
      </c>
    </row>
    <row r="214" spans="2:3" hidden="1">
      <c r="B214" s="110">
        <f t="shared" si="1"/>
        <v>2091</v>
      </c>
      <c r="C214" s="111">
        <f>[13]С2.5!$BX$11</f>
        <v>0</v>
      </c>
    </row>
    <row r="215" spans="2:3" hidden="1">
      <c r="B215" s="110">
        <f t="shared" si="1"/>
        <v>2092</v>
      </c>
      <c r="C215" s="111">
        <f>[13]С2.5!$BY$11</f>
        <v>0</v>
      </c>
    </row>
    <row r="216" spans="2:3" hidden="1">
      <c r="B216" s="110">
        <f t="shared" si="1"/>
        <v>2093</v>
      </c>
      <c r="C216" s="111">
        <f>[13]С2.5!$BZ$11</f>
        <v>0</v>
      </c>
    </row>
    <row r="217" spans="2:3" hidden="1">
      <c r="B217" s="110">
        <f t="shared" si="1"/>
        <v>2094</v>
      </c>
      <c r="C217" s="111">
        <f>[13]С2.5!$CA$11</f>
        <v>0</v>
      </c>
    </row>
    <row r="218" spans="2:3" hidden="1">
      <c r="B218" s="110">
        <f t="shared" si="1"/>
        <v>2095</v>
      </c>
      <c r="C218" s="111">
        <f>[13]С2.5!$CB$11</f>
        <v>0</v>
      </c>
    </row>
    <row r="219" spans="2:3" hidden="1">
      <c r="B219" s="110">
        <f t="shared" si="1"/>
        <v>2096</v>
      </c>
      <c r="C219" s="111">
        <f>[13]С2.5!$CC$11</f>
        <v>0</v>
      </c>
    </row>
    <row r="220" spans="2:3" hidden="1">
      <c r="B220" s="110">
        <f t="shared" si="1"/>
        <v>2097</v>
      </c>
      <c r="C220" s="111">
        <f>[13]С2.5!$CD$11</f>
        <v>0</v>
      </c>
    </row>
    <row r="221" spans="2:3" hidden="1">
      <c r="B221" s="110">
        <f t="shared" si="1"/>
        <v>2098</v>
      </c>
      <c r="C221" s="111">
        <f>[13]С2.5!$CE$11</f>
        <v>0</v>
      </c>
    </row>
    <row r="222" spans="2:3" hidden="1">
      <c r="B222" s="110">
        <f t="shared" si="1"/>
        <v>2099</v>
      </c>
      <c r="C222" s="111">
        <f>[13]С2.5!$CF$11</f>
        <v>0</v>
      </c>
    </row>
    <row r="223" spans="2:3" ht="13.5" hidden="1" thickBot="1">
      <c r="B223" s="112">
        <f t="shared" si="1"/>
        <v>2100</v>
      </c>
      <c r="C223" s="113">
        <f>[13]С2.5!$CG$11</f>
        <v>0</v>
      </c>
    </row>
    <row r="224" spans="2:3" hidden="1">
      <c r="C224" s="116"/>
    </row>
    <row r="225" spans="3:3" hidden="1">
      <c r="C225" s="116"/>
    </row>
    <row r="226" spans="3:3">
      <c r="C226" s="116"/>
    </row>
  </sheetData>
  <mergeCells count="9">
    <mergeCell ref="B124:C124"/>
    <mergeCell ref="B127:C127"/>
    <mergeCell ref="B141:C141"/>
    <mergeCell ref="B1:C1"/>
    <mergeCell ref="A14:C14"/>
    <mergeCell ref="B27:C27"/>
    <mergeCell ref="B40:C40"/>
    <mergeCell ref="B84:C84"/>
    <mergeCell ref="B95:C95"/>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10</vt:i4>
      </vt:variant>
    </vt:vector>
  </HeadingPairs>
  <TitlesOfParts>
    <vt:vector size="10" baseType="lpstr">
      <vt:lpstr>Быструхинское</vt:lpstr>
      <vt:lpstr>Ермаковское</vt:lpstr>
      <vt:lpstr>Жуланское</vt:lpstr>
      <vt:lpstr>Кочковское</vt:lpstr>
      <vt:lpstr>Красносибирское</vt:lpstr>
      <vt:lpstr>Новорешетовское</vt:lpstr>
      <vt:lpstr>Новоцелинное</vt:lpstr>
      <vt:lpstr>Решетовское</vt:lpstr>
      <vt:lpstr>Троицкое</vt:lpstr>
      <vt:lpstr>Черновское</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Баянова</dc:creator>
  <cp:lastModifiedBy>Баянова</cp:lastModifiedBy>
  <dcterms:created xsi:type="dcterms:W3CDTF">2023-01-18T03:37:57Z</dcterms:created>
  <dcterms:modified xsi:type="dcterms:W3CDTF">2025-01-16T10:43:42Z</dcterms:modified>
</cp:coreProperties>
</file>